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2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datetakaaki/Library/CloudStorage/Dropbox/大分県バレーボール協会/2026/15 春高/"/>
    </mc:Choice>
  </mc:AlternateContent>
  <xr:revisionPtr revIDLastSave="0" documentId="13_ncr:1_{9756CCD4-C796-4842-9167-FB6CBD45E687}" xr6:coauthVersionLast="47" xr6:coauthVersionMax="47" xr10:uidLastSave="{00000000-0000-0000-0000-000000000000}"/>
  <bookViews>
    <workbookView xWindow="3200" yWindow="500" windowWidth="23040" windowHeight="16320" xr2:uid="{00000000-000D-0000-FFFF-FFFF00000000}"/>
  </bookViews>
  <sheets>
    <sheet name="入力シート" sheetId="1" r:id="rId1"/>
    <sheet name="確認画面（プログラム掲載）～H26" sheetId="2" state="hidden" r:id="rId2"/>
    <sheet name="確認画面（プログラム掲載）" sheetId="5" r:id="rId3"/>
    <sheet name="確認画面（参加申込書）" sheetId="4" r:id="rId4"/>
  </sheets>
  <definedNames>
    <definedName name="_xlnm.Print_Area" localSheetId="2">'確認画面（プログラム掲載）'!$A$1:$BN$45</definedName>
    <definedName name="_xlnm.Print_Area" localSheetId="1">'確認画面（プログラム掲載）～H26'!$A$1:$BN$38</definedName>
    <definedName name="_xlnm.Print_Area" localSheetId="3">'確認画面（参加申込書）'!$A$1:$J$31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7" i="1" l="1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12" i="4"/>
  <c r="F9" i="4" l="1"/>
  <c r="F8" i="4"/>
  <c r="F7" i="4"/>
  <c r="AI15" i="5"/>
  <c r="AM15" i="5"/>
  <c r="AW15" i="5"/>
  <c r="BB15" i="5"/>
  <c r="BH15" i="5"/>
  <c r="AI16" i="5"/>
  <c r="AM16" i="5"/>
  <c r="AW16" i="5"/>
  <c r="BB16" i="5"/>
  <c r="BH16" i="5"/>
  <c r="AI17" i="5"/>
  <c r="AM17" i="5"/>
  <c r="AW17" i="5"/>
  <c r="BB17" i="5"/>
  <c r="BH17" i="5"/>
  <c r="AI18" i="5"/>
  <c r="AM18" i="5"/>
  <c r="AW18" i="5"/>
  <c r="BB18" i="5"/>
  <c r="BH18" i="5"/>
  <c r="AI19" i="5"/>
  <c r="AM19" i="5"/>
  <c r="AW19" i="5"/>
  <c r="BB19" i="5"/>
  <c r="BH19" i="5"/>
  <c r="AI20" i="5"/>
  <c r="AM20" i="5"/>
  <c r="AW20" i="5"/>
  <c r="BB20" i="5"/>
  <c r="BH20" i="5"/>
  <c r="AI21" i="5"/>
  <c r="AM21" i="5"/>
  <c r="AW21" i="5"/>
  <c r="BB21" i="5"/>
  <c r="BH21" i="5"/>
  <c r="AI22" i="5"/>
  <c r="AM22" i="5"/>
  <c r="AW22" i="5"/>
  <c r="BB22" i="5"/>
  <c r="BH22" i="5"/>
  <c r="BH14" i="5"/>
  <c r="BH13" i="5" s="1"/>
  <c r="BB14" i="5"/>
  <c r="BB13" i="5" s="1"/>
  <c r="AW14" i="5"/>
  <c r="AW13" i="5" s="1"/>
  <c r="AM14" i="5"/>
  <c r="AM13" i="5" s="1"/>
  <c r="AI14" i="5"/>
  <c r="AI13" i="5" s="1"/>
  <c r="Z15" i="5"/>
  <c r="Z16" i="5"/>
  <c r="Z17" i="5"/>
  <c r="Z18" i="5"/>
  <c r="Z19" i="5"/>
  <c r="Z20" i="5"/>
  <c r="Z21" i="5"/>
  <c r="Z22" i="5"/>
  <c r="T15" i="5"/>
  <c r="T16" i="5"/>
  <c r="T17" i="5"/>
  <c r="T18" i="5"/>
  <c r="T19" i="5"/>
  <c r="T20" i="5"/>
  <c r="T21" i="5"/>
  <c r="T22" i="5"/>
  <c r="O15" i="5"/>
  <c r="O16" i="5"/>
  <c r="O17" i="5"/>
  <c r="O18" i="5"/>
  <c r="O19" i="5"/>
  <c r="O20" i="5"/>
  <c r="O21" i="5"/>
  <c r="O22" i="5"/>
  <c r="E15" i="5" l="1"/>
  <c r="E16" i="5"/>
  <c r="E17" i="5"/>
  <c r="E18" i="5"/>
  <c r="E19" i="5"/>
  <c r="E20" i="5"/>
  <c r="E21" i="5"/>
  <c r="E22" i="5"/>
  <c r="A15" i="5"/>
  <c r="A16" i="5"/>
  <c r="A17" i="5"/>
  <c r="A18" i="5"/>
  <c r="A19" i="5"/>
  <c r="A20" i="5"/>
  <c r="A21" i="5"/>
  <c r="A22" i="5"/>
  <c r="Z14" i="5"/>
  <c r="D55" i="1" l="1"/>
  <c r="I55" i="1" s="1"/>
  <c r="A34" i="5" l="1"/>
  <c r="H12" i="4" l="1"/>
  <c r="H45" i="1" l="1"/>
  <c r="H47" i="1"/>
  <c r="E11" i="5"/>
  <c r="R11" i="5"/>
  <c r="AA11" i="5"/>
  <c r="AE11" i="5"/>
  <c r="AO11" i="5"/>
  <c r="AV11" i="5"/>
  <c r="F31" i="4"/>
  <c r="A39" i="5"/>
  <c r="A25" i="5"/>
  <c r="T14" i="5"/>
  <c r="O14" i="5"/>
  <c r="E14" i="5"/>
  <c r="A14" i="5"/>
  <c r="K7" i="5"/>
  <c r="AL5" i="5"/>
  <c r="K4" i="5"/>
  <c r="C38" i="2"/>
  <c r="C7" i="4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C3" i="4"/>
  <c r="K4" i="2"/>
  <c r="AD38" i="2"/>
  <c r="H4" i="4"/>
  <c r="K7" i="2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C9" i="4"/>
  <c r="C8" i="4"/>
  <c r="AD33" i="2"/>
  <c r="C3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L5" i="2"/>
  <c r="E11" i="2"/>
  <c r="R12" i="2"/>
  <c r="K12" i="2"/>
  <c r="K11" i="2"/>
  <c r="R11" i="2"/>
  <c r="E12" i="2"/>
</calcChain>
</file>

<file path=xl/sharedStrings.xml><?xml version="1.0" encoding="utf-8"?>
<sst xmlns="http://schemas.openxmlformats.org/spreadsheetml/2006/main" count="163" uniqueCount="147">
  <si>
    <t>学校名</t>
    <rPh sb="0" eb="2">
      <t>ガッコウ</t>
    </rPh>
    <rPh sb="2" eb="3">
      <t>メイ</t>
    </rPh>
    <phoneticPr fontId="1"/>
  </si>
  <si>
    <t>高等学校</t>
    <rPh sb="0" eb="2">
      <t>コウトウ</t>
    </rPh>
    <rPh sb="2" eb="4">
      <t>ガッコウ</t>
    </rPh>
    <phoneticPr fontId="1"/>
  </si>
  <si>
    <t>所在地</t>
    <rPh sb="0" eb="3">
      <t>ショザイチ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</si>
  <si>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</si>
  <si>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</si>
  <si>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高等専門学校</t>
    <rPh sb="0" eb="2">
      <t>コウトウ</t>
    </rPh>
    <rPh sb="2" eb="4">
      <t>センモン</t>
    </rPh>
    <rPh sb="4" eb="6">
      <t>ガッコウ</t>
    </rPh>
    <phoneticPr fontId="1"/>
  </si>
  <si>
    <t>校訓</t>
    <rPh sb="0" eb="2">
      <t>コウクン</t>
    </rPh>
    <phoneticPr fontId="1"/>
  </si>
  <si>
    <t>学校長</t>
    <rPh sb="0" eb="3">
      <t>ガッコウチョウ</t>
    </rPh>
    <phoneticPr fontId="1"/>
  </si>
  <si>
    <t>監督</t>
    <rPh sb="0" eb="2">
      <t>カントク</t>
    </rPh>
    <phoneticPr fontId="1"/>
  </si>
  <si>
    <t>コーチ</t>
    <phoneticPr fontId="1"/>
  </si>
  <si>
    <t>主将</t>
    <rPh sb="0" eb="2">
      <t>シュショウ</t>
    </rPh>
    <phoneticPr fontId="1"/>
  </si>
  <si>
    <t>マネージャー</t>
    <phoneticPr fontId="1"/>
  </si>
  <si>
    <t>選手</t>
    <rPh sb="0" eb="2">
      <t>センシュ</t>
    </rPh>
    <phoneticPr fontId="1"/>
  </si>
  <si>
    <t>背番号</t>
    <rPh sb="0" eb="3">
      <t>セバンゴウ</t>
    </rPh>
    <phoneticPr fontId="1"/>
  </si>
  <si>
    <t>学年</t>
    <rPh sb="0" eb="2">
      <t>ガクネン</t>
    </rPh>
    <phoneticPr fontId="1"/>
  </si>
  <si>
    <t>身長</t>
    <rPh sb="0" eb="2">
      <t>シンチョウ</t>
    </rPh>
    <phoneticPr fontId="1"/>
  </si>
  <si>
    <t>最高到達点</t>
    <rPh sb="0" eb="2">
      <t>サイコウ</t>
    </rPh>
    <rPh sb="2" eb="4">
      <t>トウタツ</t>
    </rPh>
    <rPh sb="4" eb="5">
      <t>テン</t>
    </rPh>
    <phoneticPr fontId="1"/>
  </si>
  <si>
    <t>大分上野丘</t>
    <rPh sb="0" eb="2">
      <t>オオイタ</t>
    </rPh>
    <rPh sb="2" eb="4">
      <t>ウエノ</t>
    </rPh>
    <rPh sb="4" eb="5">
      <t>オカ</t>
    </rPh>
    <phoneticPr fontId="1"/>
  </si>
  <si>
    <t>大分舞鶴</t>
    <rPh sb="0" eb="2">
      <t>オオイタ</t>
    </rPh>
    <rPh sb="2" eb="4">
      <t>マイヅル</t>
    </rPh>
    <phoneticPr fontId="1"/>
  </si>
  <si>
    <t>大分雄城台</t>
    <rPh sb="0" eb="2">
      <t>オオイタ</t>
    </rPh>
    <rPh sb="2" eb="3">
      <t>オス</t>
    </rPh>
    <rPh sb="3" eb="4">
      <t>シロ</t>
    </rPh>
    <rPh sb="4" eb="5">
      <t>ダイ</t>
    </rPh>
    <phoneticPr fontId="1"/>
  </si>
  <si>
    <t>大分豊府</t>
    <rPh sb="0" eb="2">
      <t>オオイタ</t>
    </rPh>
    <rPh sb="2" eb="3">
      <t>ユタカ</t>
    </rPh>
    <rPh sb="3" eb="4">
      <t>フ</t>
    </rPh>
    <phoneticPr fontId="1"/>
  </si>
  <si>
    <t>大分南</t>
    <rPh sb="0" eb="2">
      <t>オオイタ</t>
    </rPh>
    <rPh sb="2" eb="3">
      <t>ミナミ</t>
    </rPh>
    <phoneticPr fontId="1"/>
  </si>
  <si>
    <t>大分鶴崎</t>
    <rPh sb="0" eb="2">
      <t>オオイタ</t>
    </rPh>
    <rPh sb="2" eb="4">
      <t>ツルサキ</t>
    </rPh>
    <phoneticPr fontId="1"/>
  </si>
  <si>
    <t>大分東</t>
    <rPh sb="0" eb="2">
      <t>オオイタ</t>
    </rPh>
    <rPh sb="2" eb="3">
      <t>ヒガシ</t>
    </rPh>
    <phoneticPr fontId="1"/>
  </si>
  <si>
    <t>大分西</t>
    <rPh sb="0" eb="2">
      <t>オオイタ</t>
    </rPh>
    <rPh sb="2" eb="3">
      <t>ニシ</t>
    </rPh>
    <phoneticPr fontId="1"/>
  </si>
  <si>
    <t>大分工業</t>
    <rPh sb="0" eb="2">
      <t>オオイタ</t>
    </rPh>
    <rPh sb="2" eb="4">
      <t>コウギョウ</t>
    </rPh>
    <phoneticPr fontId="1"/>
  </si>
  <si>
    <t>鶴崎工業</t>
    <rPh sb="0" eb="2">
      <t>ツルサキ</t>
    </rPh>
    <rPh sb="2" eb="4">
      <t>コウギョウ</t>
    </rPh>
    <phoneticPr fontId="1"/>
  </si>
  <si>
    <t>情報科学</t>
    <rPh sb="0" eb="2">
      <t>ジョウホウ</t>
    </rPh>
    <rPh sb="2" eb="4">
      <t>カガク</t>
    </rPh>
    <phoneticPr fontId="1"/>
  </si>
  <si>
    <t>大分商業</t>
    <rPh sb="0" eb="2">
      <t>オオイタ</t>
    </rPh>
    <rPh sb="2" eb="3">
      <t>ショウ</t>
    </rPh>
    <rPh sb="3" eb="4">
      <t>ギョウ</t>
    </rPh>
    <phoneticPr fontId="1"/>
  </si>
  <si>
    <t>芸術緑丘</t>
    <rPh sb="0" eb="2">
      <t>ゲイジュツ</t>
    </rPh>
    <rPh sb="2" eb="3">
      <t>ミドリ</t>
    </rPh>
    <rPh sb="3" eb="4">
      <t>オカ</t>
    </rPh>
    <phoneticPr fontId="1"/>
  </si>
  <si>
    <t>別府鶴見丘</t>
    <rPh sb="0" eb="2">
      <t>ベップ</t>
    </rPh>
    <rPh sb="2" eb="4">
      <t>ツルミ</t>
    </rPh>
    <rPh sb="4" eb="5">
      <t>オカ</t>
    </rPh>
    <phoneticPr fontId="1"/>
  </si>
  <si>
    <t>中津東</t>
    <rPh sb="0" eb="2">
      <t>ナカツ</t>
    </rPh>
    <rPh sb="2" eb="3">
      <t>ヒガシ</t>
    </rPh>
    <phoneticPr fontId="1"/>
  </si>
  <si>
    <t>中津南</t>
    <rPh sb="0" eb="2">
      <t>ナカツ</t>
    </rPh>
    <rPh sb="2" eb="3">
      <t>ミナミ</t>
    </rPh>
    <phoneticPr fontId="1"/>
  </si>
  <si>
    <t>中津北</t>
    <rPh sb="0" eb="2">
      <t>ナカツ</t>
    </rPh>
    <rPh sb="2" eb="3">
      <t>キタ</t>
    </rPh>
    <phoneticPr fontId="1"/>
  </si>
  <si>
    <t>日田</t>
    <rPh sb="0" eb="2">
      <t>ヒタ</t>
    </rPh>
    <phoneticPr fontId="1"/>
  </si>
  <si>
    <t>日田三隈</t>
    <rPh sb="0" eb="2">
      <t>ヒタ</t>
    </rPh>
    <rPh sb="2" eb="3">
      <t>ミ</t>
    </rPh>
    <rPh sb="3" eb="4">
      <t>クマ</t>
    </rPh>
    <phoneticPr fontId="1"/>
  </si>
  <si>
    <t>日田林工</t>
    <rPh sb="0" eb="2">
      <t>ヒタ</t>
    </rPh>
    <rPh sb="2" eb="3">
      <t>リン</t>
    </rPh>
    <rPh sb="3" eb="4">
      <t>コウ</t>
    </rPh>
    <phoneticPr fontId="1"/>
  </si>
  <si>
    <t>佐伯鶴城</t>
    <rPh sb="0" eb="2">
      <t>サイキ</t>
    </rPh>
    <rPh sb="2" eb="3">
      <t>ツル</t>
    </rPh>
    <rPh sb="3" eb="4">
      <t>シロ</t>
    </rPh>
    <phoneticPr fontId="1"/>
  </si>
  <si>
    <t>佐伯豊南</t>
    <rPh sb="0" eb="2">
      <t>サイキ</t>
    </rPh>
    <rPh sb="2" eb="4">
      <t>ホウナン</t>
    </rPh>
    <phoneticPr fontId="1"/>
  </si>
  <si>
    <t>臼杵</t>
    <rPh sb="0" eb="2">
      <t>ウスキ</t>
    </rPh>
    <phoneticPr fontId="1"/>
  </si>
  <si>
    <t>津久見</t>
    <rPh sb="0" eb="3">
      <t>ツクミ</t>
    </rPh>
    <phoneticPr fontId="1"/>
  </si>
  <si>
    <t>竹田</t>
    <rPh sb="0" eb="2">
      <t>タケタ</t>
    </rPh>
    <phoneticPr fontId="1"/>
  </si>
  <si>
    <t>三重総合</t>
    <rPh sb="0" eb="2">
      <t>ミエ</t>
    </rPh>
    <rPh sb="2" eb="4">
      <t>ソウゴウ</t>
    </rPh>
    <phoneticPr fontId="1"/>
  </si>
  <si>
    <t>高田</t>
    <rPh sb="0" eb="2">
      <t>タカダ</t>
    </rPh>
    <phoneticPr fontId="1"/>
  </si>
  <si>
    <t>杵築</t>
    <rPh sb="0" eb="2">
      <t>キツキ</t>
    </rPh>
    <phoneticPr fontId="1"/>
  </si>
  <si>
    <t>安心院</t>
    <rPh sb="0" eb="3">
      <t>アジム</t>
    </rPh>
    <phoneticPr fontId="1"/>
  </si>
  <si>
    <t>宇佐</t>
    <rPh sb="0" eb="2">
      <t>ウサ</t>
    </rPh>
    <phoneticPr fontId="1"/>
  </si>
  <si>
    <t>宇佐産業科学</t>
    <rPh sb="0" eb="2">
      <t>ウサ</t>
    </rPh>
    <rPh sb="2" eb="4">
      <t>サンギョウ</t>
    </rPh>
    <rPh sb="4" eb="6">
      <t>カガク</t>
    </rPh>
    <phoneticPr fontId="1"/>
  </si>
  <si>
    <t>由布</t>
    <rPh sb="0" eb="2">
      <t>ユフ</t>
    </rPh>
    <phoneticPr fontId="1"/>
  </si>
  <si>
    <t>国東</t>
    <rPh sb="0" eb="2">
      <t>クニサキ</t>
    </rPh>
    <phoneticPr fontId="1"/>
  </si>
  <si>
    <t>岩田</t>
    <rPh sb="0" eb="2">
      <t>イワタ</t>
    </rPh>
    <phoneticPr fontId="1"/>
  </si>
  <si>
    <t>福徳学院</t>
    <rPh sb="0" eb="2">
      <t>フクトク</t>
    </rPh>
    <rPh sb="2" eb="4">
      <t>ガクイン</t>
    </rPh>
    <phoneticPr fontId="1"/>
  </si>
  <si>
    <t>大分</t>
    <rPh sb="0" eb="2">
      <t>オオイタ</t>
    </rPh>
    <phoneticPr fontId="1"/>
  </si>
  <si>
    <t>楊志館</t>
    <rPh sb="0" eb="1">
      <t>ヨウ</t>
    </rPh>
    <rPh sb="1" eb="2">
      <t>シ</t>
    </rPh>
    <rPh sb="2" eb="3">
      <t>カン</t>
    </rPh>
    <phoneticPr fontId="1"/>
  </si>
  <si>
    <t>大分東明</t>
    <rPh sb="0" eb="2">
      <t>オオイタ</t>
    </rPh>
    <rPh sb="2" eb="4">
      <t>トウメイ</t>
    </rPh>
    <phoneticPr fontId="1"/>
  </si>
  <si>
    <t>大分国際情報</t>
    <rPh sb="0" eb="2">
      <t>オオイタ</t>
    </rPh>
    <rPh sb="2" eb="4">
      <t>コクサイ</t>
    </rPh>
    <rPh sb="4" eb="6">
      <t>ジョウホウ</t>
    </rPh>
    <phoneticPr fontId="1"/>
  </si>
  <si>
    <t>東九州龍谷</t>
    <rPh sb="0" eb="1">
      <t>ヒガシ</t>
    </rPh>
    <rPh sb="1" eb="3">
      <t>キュウシュウ</t>
    </rPh>
    <rPh sb="3" eb="5">
      <t>リュウコク</t>
    </rPh>
    <phoneticPr fontId="1"/>
  </si>
  <si>
    <t>昭和学園</t>
    <rPh sb="0" eb="2">
      <t>ショウワ</t>
    </rPh>
    <rPh sb="2" eb="4">
      <t>ガクエン</t>
    </rPh>
    <phoneticPr fontId="1"/>
  </si>
  <si>
    <t>藤蔭</t>
    <rPh sb="0" eb="1">
      <t>トウ</t>
    </rPh>
    <rPh sb="1" eb="2">
      <t>イン</t>
    </rPh>
    <phoneticPr fontId="1"/>
  </si>
  <si>
    <t>日本文理大学附属</t>
    <rPh sb="0" eb="2">
      <t>ニホン</t>
    </rPh>
    <rPh sb="2" eb="4">
      <t>ブンリ</t>
    </rPh>
    <rPh sb="4" eb="6">
      <t>ダイガク</t>
    </rPh>
    <rPh sb="6" eb="8">
      <t>フゾク</t>
    </rPh>
    <phoneticPr fontId="1"/>
  </si>
  <si>
    <t>竹田南</t>
    <rPh sb="0" eb="2">
      <t>タケタ</t>
    </rPh>
    <rPh sb="2" eb="3">
      <t>ミナミ</t>
    </rPh>
    <phoneticPr fontId="1"/>
  </si>
  <si>
    <t>柳ヶ浦</t>
    <rPh sb="0" eb="3">
      <t>ヤナギガウラ</t>
    </rPh>
    <phoneticPr fontId="1"/>
  </si>
  <si>
    <t>氏　　名</t>
    <rPh sb="0" eb="1">
      <t>シ</t>
    </rPh>
    <rPh sb="3" eb="4">
      <t>メイ</t>
    </rPh>
    <phoneticPr fontId="1"/>
  </si>
  <si>
    <t>※背番号は昇順で上から。行を開けずに入力してください。</t>
    <rPh sb="1" eb="4">
      <t>セバンゴウ</t>
    </rPh>
    <rPh sb="5" eb="7">
      <t>ショウジュン</t>
    </rPh>
    <rPh sb="8" eb="9">
      <t>ウエ</t>
    </rPh>
    <rPh sb="12" eb="13">
      <t>ギョウ</t>
    </rPh>
    <rPh sb="14" eb="15">
      <t>ア</t>
    </rPh>
    <rPh sb="18" eb="20">
      <t>ニュウリョク</t>
    </rPh>
    <phoneticPr fontId="1"/>
  </si>
  <si>
    <t>氏名入力例→</t>
    <rPh sb="0" eb="2">
      <t>シメイ</t>
    </rPh>
    <rPh sb="2" eb="4">
      <t>ニュウリョク</t>
    </rPh>
    <rPh sb="4" eb="5">
      <t>レイ</t>
    </rPh>
    <phoneticPr fontId="1"/>
  </si>
  <si>
    <t>6文字以上はスペースなし</t>
    <rPh sb="1" eb="3">
      <t>モジ</t>
    </rPh>
    <rPh sb="3" eb="5">
      <t>イジョウ</t>
    </rPh>
    <phoneticPr fontId="1"/>
  </si>
  <si>
    <t>4～5文字はスペース1つ（例：姓姓□名名　または　姓□名名名）</t>
    <rPh sb="3" eb="5">
      <t>モジ</t>
    </rPh>
    <rPh sb="13" eb="14">
      <t>レイ</t>
    </rPh>
    <rPh sb="15" eb="16">
      <t>セイ</t>
    </rPh>
    <rPh sb="16" eb="17">
      <t>セイ</t>
    </rPh>
    <rPh sb="18" eb="19">
      <t>メイ</t>
    </rPh>
    <rPh sb="19" eb="20">
      <t>メイ</t>
    </rPh>
    <rPh sb="25" eb="26">
      <t>セイ</t>
    </rPh>
    <rPh sb="27" eb="28">
      <t>メイ</t>
    </rPh>
    <rPh sb="28" eb="29">
      <t>メイ</t>
    </rPh>
    <rPh sb="29" eb="30">
      <t>メイ</t>
    </rPh>
    <phoneticPr fontId="1"/>
  </si>
  <si>
    <t>2～3文字はスペース2つ（例：姓姓□□名　または　姓□□名名）</t>
    <rPh sb="3" eb="5">
      <t>モジ</t>
    </rPh>
    <rPh sb="13" eb="14">
      <t>レイ</t>
    </rPh>
    <rPh sb="15" eb="16">
      <t>セイ</t>
    </rPh>
    <rPh sb="16" eb="17">
      <t>セイ</t>
    </rPh>
    <rPh sb="19" eb="20">
      <t>メイ</t>
    </rPh>
    <rPh sb="25" eb="26">
      <t>セイ</t>
    </rPh>
    <rPh sb="28" eb="29">
      <t>メイ</t>
    </rPh>
    <rPh sb="29" eb="30">
      <t>メイ</t>
    </rPh>
    <phoneticPr fontId="1"/>
  </si>
  <si>
    <t>■監督</t>
    <rPh sb="1" eb="3">
      <t>カントク</t>
    </rPh>
    <phoneticPr fontId="8"/>
  </si>
  <si>
    <t>■主将</t>
    <rPh sb="1" eb="3">
      <t>シュショウ</t>
    </rPh>
    <phoneticPr fontId="8"/>
  </si>
  <si>
    <t>氏　　名</t>
    <rPh sb="0" eb="1">
      <t>シ</t>
    </rPh>
    <rPh sb="3" eb="4">
      <t>メイ</t>
    </rPh>
    <phoneticPr fontId="8"/>
  </si>
  <si>
    <t>学年</t>
    <rPh sb="0" eb="2">
      <t>ガクネン</t>
    </rPh>
    <phoneticPr fontId="8"/>
  </si>
  <si>
    <t>身長</t>
    <rPh sb="0" eb="2">
      <t>シンチョウ</t>
    </rPh>
    <phoneticPr fontId="8"/>
  </si>
  <si>
    <t>最高到達点</t>
    <rPh sb="0" eb="2">
      <t>サイコウ</t>
    </rPh>
    <rPh sb="2" eb="4">
      <t>トウタツ</t>
    </rPh>
    <rPh sb="4" eb="5">
      <t>テン</t>
    </rPh>
    <phoneticPr fontId="8"/>
  </si>
  <si>
    <t>大会抱負</t>
    <rPh sb="0" eb="2">
      <t>タイカイ</t>
    </rPh>
    <rPh sb="2" eb="4">
      <t>ホウフ</t>
    </rPh>
    <phoneticPr fontId="8"/>
  </si>
  <si>
    <t>激励メッセージ</t>
    <rPh sb="0" eb="2">
      <t>ゲキレイ</t>
    </rPh>
    <phoneticPr fontId="8"/>
  </si>
  <si>
    <t>添付していただいた集合写真が挿入されます。</t>
    <rPh sb="0" eb="2">
      <t>テンプ</t>
    </rPh>
    <rPh sb="9" eb="11">
      <t>シュウゴウ</t>
    </rPh>
    <rPh sb="11" eb="13">
      <t>シャシン</t>
    </rPh>
    <rPh sb="14" eb="16">
      <t>ソウニュウ</t>
    </rPh>
    <phoneticPr fontId="1"/>
  </si>
  <si>
    <t>学校名</t>
    <rPh sb="0" eb="2">
      <t>ガッコウ</t>
    </rPh>
    <rPh sb="2" eb="3">
      <t>メイ</t>
    </rPh>
    <phoneticPr fontId="8"/>
  </si>
  <si>
    <t>監督</t>
    <rPh sb="0" eb="2">
      <t>カントク</t>
    </rPh>
    <phoneticPr fontId="8"/>
  </si>
  <si>
    <t>コーチ</t>
    <phoneticPr fontId="8"/>
  </si>
  <si>
    <t>ﾏﾈｰｼﾞｬｰ</t>
    <phoneticPr fontId="8"/>
  </si>
  <si>
    <t>氏　　　　　名</t>
    <rPh sb="0" eb="1">
      <t>シ</t>
    </rPh>
    <rPh sb="6" eb="7">
      <t>メイ</t>
    </rPh>
    <phoneticPr fontId="8"/>
  </si>
  <si>
    <t>身　長</t>
    <rPh sb="0" eb="1">
      <t>ミ</t>
    </rPh>
    <rPh sb="2" eb="3">
      <t>チョウ</t>
    </rPh>
    <phoneticPr fontId="8"/>
  </si>
  <si>
    <t>男女</t>
    <rPh sb="0" eb="2">
      <t>ダンジョ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</si>
  <si>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</si>
  <si>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</si>
  <si>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氏名</t>
    <rPh sb="0" eb="2">
      <t>シメイ</t>
    </rPh>
    <phoneticPr fontId="1"/>
  </si>
  <si>
    <t>職員</t>
    <rPh sb="0" eb="2">
      <t>ショクイン</t>
    </rPh>
    <phoneticPr fontId="1"/>
  </si>
  <si>
    <t>生徒</t>
    <rPh sb="0" eb="2">
      <t>セイト</t>
    </rPh>
    <phoneticPr fontId="1"/>
  </si>
  <si>
    <t>氏　　　　　名</t>
    <rPh sb="0" eb="1">
      <t>シ</t>
    </rPh>
    <rPh sb="6" eb="7">
      <t>メイ</t>
    </rPh>
    <phoneticPr fontId="1"/>
  </si>
  <si>
    <t>属　性</t>
    <rPh sb="0" eb="1">
      <t>ゾク</t>
    </rPh>
    <rPh sb="2" eb="3">
      <t>セイ</t>
    </rPh>
    <phoneticPr fontId="1"/>
  </si>
  <si>
    <t>男女</t>
    <rPh sb="0" eb="2">
      <t>ダンジョ</t>
    </rPh>
    <phoneticPr fontId="1"/>
  </si>
  <si>
    <t>こちらで
校章を
挿入します</t>
    <rPh sb="5" eb="7">
      <t>コウショウ</t>
    </rPh>
    <rPh sb="9" eb="11">
      <t>ソウニュウ</t>
    </rPh>
    <phoneticPr fontId="1"/>
  </si>
  <si>
    <t>←分校のみ</t>
    <rPh sb="1" eb="3">
      <t>ブンコウ</t>
    </rPh>
    <phoneticPr fontId="1"/>
  </si>
  <si>
    <t>双国校</t>
    <rPh sb="0" eb="1">
      <t>ソウ</t>
    </rPh>
    <rPh sb="1" eb="2">
      <t>コク</t>
    </rPh>
    <rPh sb="2" eb="3">
      <t>コウ</t>
    </rPh>
    <phoneticPr fontId="1"/>
  </si>
  <si>
    <t>耶馬渓校</t>
    <rPh sb="0" eb="3">
      <t>ヤバケイ</t>
    </rPh>
    <rPh sb="3" eb="4">
      <t>コウ</t>
    </rPh>
    <phoneticPr fontId="1"/>
  </si>
  <si>
    <t>久住校</t>
    <rPh sb="0" eb="2">
      <t>クジュウ</t>
    </rPh>
    <rPh sb="2" eb="3">
      <t>コウ</t>
    </rPh>
    <phoneticPr fontId="1"/>
  </si>
  <si>
    <t>JVAﾒﾝﾊﾞｰID</t>
    <phoneticPr fontId="1"/>
  </si>
  <si>
    <t>JVAﾒﾝﾊﾞｰID</t>
    <phoneticPr fontId="1"/>
  </si>
  <si>
    <t>選手</t>
    <rPh sb="0" eb="2">
      <t>センシュ</t>
    </rPh>
    <phoneticPr fontId="1"/>
  </si>
  <si>
    <t>スタッフ</t>
    <phoneticPr fontId="1"/>
  </si>
  <si>
    <t>外部</t>
    <rPh sb="0" eb="2">
      <t>ガイブ</t>
    </rPh>
    <phoneticPr fontId="1"/>
  </si>
  <si>
    <t>緊急連絡先</t>
    <rPh sb="0" eb="2">
      <t>キンキュウ</t>
    </rPh>
    <rPh sb="2" eb="5">
      <t>レンラクサキ</t>
    </rPh>
    <phoneticPr fontId="1"/>
  </si>
  <si>
    <t>必要事項　入力シート</t>
    <rPh sb="0" eb="2">
      <t>ヒツヨウ</t>
    </rPh>
    <rPh sb="2" eb="4">
      <t>ジコウ</t>
    </rPh>
    <rPh sb="5" eb="7">
      <t>ニュウリョク</t>
    </rPh>
    <phoneticPr fontId="1"/>
  </si>
  <si>
    <t>☆携帯電話もしくは他の連絡先</t>
    <rPh sb="1" eb="3">
      <t>ケイタイ</t>
    </rPh>
    <rPh sb="3" eb="5">
      <t>デンワ</t>
    </rPh>
    <rPh sb="9" eb="10">
      <t>ホカ</t>
    </rPh>
    <rPh sb="11" eb="14">
      <t>レンラクサキ</t>
    </rPh>
    <phoneticPr fontId="1"/>
  </si>
  <si>
    <t>（</t>
    <phoneticPr fontId="1"/>
  </si>
  <si>
    <t>）</t>
    <phoneticPr fontId="1"/>
  </si>
  <si>
    <t>※入力時にコピー＆貼付をする場合は必ず「値」を貼付してください。</t>
    <rPh sb="1" eb="4">
      <t>ニュウリョクジ</t>
    </rPh>
    <rPh sb="9" eb="11">
      <t>ハリツケ</t>
    </rPh>
    <rPh sb="14" eb="16">
      <t>バアイ</t>
    </rPh>
    <rPh sb="17" eb="18">
      <t>カナラ</t>
    </rPh>
    <rPh sb="20" eb="21">
      <t>アタイ</t>
    </rPh>
    <rPh sb="23" eb="25">
      <t>ハリツケ</t>
    </rPh>
    <phoneticPr fontId="1"/>
  </si>
  <si>
    <t>☆主将は「備考」欄へ表示。</t>
    <rPh sb="1" eb="3">
      <t>シュショウ</t>
    </rPh>
    <rPh sb="5" eb="7">
      <t>ビコウ</t>
    </rPh>
    <rPh sb="8" eb="9">
      <t>ラン</t>
    </rPh>
    <rPh sb="10" eb="12">
      <t>ヒョウジ</t>
    </rPh>
    <phoneticPr fontId="1"/>
  </si>
  <si>
    <t>コメント者⇒</t>
    <rPh sb="4" eb="5">
      <t>シャ</t>
    </rPh>
    <phoneticPr fontId="1"/>
  </si>
  <si>
    <t>※姓と名の間はスペースなし。</t>
    <phoneticPr fontId="1"/>
  </si>
  <si>
    <t>※ただし、それぞれが1文字の場合は1つスペースを入力してください。</t>
    <phoneticPr fontId="1"/>
  </si>
  <si>
    <t>※監督または引率責任者の携帯電話</t>
    <rPh sb="1" eb="3">
      <t>カントク</t>
    </rPh>
    <rPh sb="6" eb="8">
      <t>インソツ</t>
    </rPh>
    <rPh sb="8" eb="11">
      <t>セキニンシャ</t>
    </rPh>
    <rPh sb="12" eb="14">
      <t>ケイタイ</t>
    </rPh>
    <rPh sb="14" eb="16">
      <t>デンワ</t>
    </rPh>
    <phoneticPr fontId="1"/>
  </si>
  <si>
    <t>玖珠美山</t>
    <rPh sb="0" eb="2">
      <t>クス</t>
    </rPh>
    <rPh sb="2" eb="4">
      <t>ミヤマ</t>
    </rPh>
    <phoneticPr fontId="1"/>
  </si>
  <si>
    <t>番号</t>
    <rPh sb="0" eb="2">
      <t>バンゴウ</t>
    </rPh>
    <phoneticPr fontId="8"/>
  </si>
  <si>
    <t>別府　太郎</t>
    <rPh sb="0" eb="2">
      <t>ベップ</t>
    </rPh>
    <rPh sb="3" eb="5">
      <t>タロウ</t>
    </rPh>
    <phoneticPr fontId="1"/>
  </si>
  <si>
    <t>〈例〉</t>
    <rPh sb="1" eb="2">
      <t>レイ</t>
    </rPh>
    <phoneticPr fontId="1"/>
  </si>
  <si>
    <t>別府翔青</t>
    <rPh sb="0" eb="2">
      <t>ベップ</t>
    </rPh>
    <rPh sb="2" eb="3">
      <t>ショウ</t>
    </rPh>
    <rPh sb="3" eb="4">
      <t>セイ</t>
    </rPh>
    <phoneticPr fontId="1"/>
  </si>
  <si>
    <t>日出総合</t>
    <rPh sb="0" eb="2">
      <t>ヒジ</t>
    </rPh>
    <rPh sb="2" eb="4">
      <t>ソウゴウ</t>
    </rPh>
    <phoneticPr fontId="1"/>
  </si>
  <si>
    <t>※主将以外の生徒のコメントの場合は「コメント者」欄に氏名を記入してください。</t>
    <rPh sb="1" eb="3">
      <t>シュショウ</t>
    </rPh>
    <rPh sb="3" eb="5">
      <t>イガイ</t>
    </rPh>
    <rPh sb="6" eb="8">
      <t>セイト</t>
    </rPh>
    <rPh sb="14" eb="16">
      <t>バアイ</t>
    </rPh>
    <rPh sb="22" eb="23">
      <t>シャ</t>
    </rPh>
    <rPh sb="24" eb="25">
      <t>ラン</t>
    </rPh>
    <rPh sb="26" eb="28">
      <t>シメイ</t>
    </rPh>
    <rPh sb="29" eb="31">
      <t>キニュウ</t>
    </rPh>
    <phoneticPr fontId="1"/>
  </si>
  <si>
    <t>※入力時にコピー＆貼付をする場合は必ず「値」を貼付してください。学校名がリストにない場合は直接入力してください。</t>
    <rPh sb="1" eb="4">
      <t>ニュウリョクジ</t>
    </rPh>
    <rPh sb="9" eb="11">
      <t>ハリツケ</t>
    </rPh>
    <rPh sb="14" eb="16">
      <t>バアイ</t>
    </rPh>
    <rPh sb="17" eb="18">
      <t>カナラ</t>
    </rPh>
    <rPh sb="20" eb="21">
      <t>アタイ</t>
    </rPh>
    <rPh sb="23" eb="25">
      <t>ハリツケ</t>
    </rPh>
    <rPh sb="32" eb="34">
      <t>ガッコウ</t>
    </rPh>
    <rPh sb="34" eb="35">
      <t>メイ</t>
    </rPh>
    <rPh sb="42" eb="44">
      <t>バアイ</t>
    </rPh>
    <rPh sb="45" eb="47">
      <t>チョクセツ</t>
    </rPh>
    <rPh sb="47" eb="49">
      <t>ニュウリョク</t>
    </rPh>
    <phoneticPr fontId="1"/>
  </si>
  <si>
    <t xml:space="preserve">
※姓と名の間はスペースなし。
※ただし、それぞれが1文字の場合は
1つスペースを入力してください。</t>
    <phoneticPr fontId="1"/>
  </si>
  <si>
    <t>　　　←先に下記「選手」欄の氏名を入力してください。</t>
    <rPh sb="4" eb="5">
      <t>サキ</t>
    </rPh>
    <rPh sb="6" eb="8">
      <t>カキ</t>
    </rPh>
    <rPh sb="9" eb="11">
      <t>センシュ</t>
    </rPh>
    <rPh sb="12" eb="13">
      <t>ラン</t>
    </rPh>
    <rPh sb="14" eb="16">
      <t>シメイ</t>
    </rPh>
    <rPh sb="17" eb="19">
      <t>ニュウリョク</t>
    </rPh>
    <phoneticPr fontId="1"/>
  </si>
  <si>
    <t>プログラム購入数</t>
    <rPh sb="5" eb="8">
      <t xml:space="preserve">コウニュウスウ </t>
    </rPh>
    <phoneticPr fontId="1"/>
  </si>
  <si>
    <t>エントリー数＋２</t>
    <phoneticPr fontId="1"/>
  </si>
  <si>
    <t>+</t>
    <phoneticPr fontId="1"/>
  </si>
  <si>
    <t>＝</t>
    <phoneticPr fontId="1"/>
  </si>
  <si>
    <t>円</t>
    <rPh sb="0" eb="1">
      <t xml:space="preserve">エン </t>
    </rPh>
    <phoneticPr fontId="1"/>
  </si>
  <si>
    <t>お支払金額（監督，校長の２冊分は金額に入ってません）</t>
    <rPh sb="6" eb="8">
      <t xml:space="preserve">カントクブント </t>
    </rPh>
    <rPh sb="9" eb="11">
      <t xml:space="preserve">コウチョウ </t>
    </rPh>
    <rPh sb="13" eb="15">
      <t xml:space="preserve">サツブンハ </t>
    </rPh>
    <rPh sb="16" eb="18">
      <t xml:space="preserve">キンガクニハイッテマセン </t>
    </rPh>
    <phoneticPr fontId="1"/>
  </si>
  <si>
    <t>お渡し合計数</t>
    <rPh sb="3" eb="6">
      <t xml:space="preserve">ゴウケイスウ </t>
    </rPh>
    <phoneticPr fontId="1"/>
  </si>
  <si>
    <t>抽選会参加希望調査</t>
    <rPh sb="0" eb="3">
      <t xml:space="preserve">チュウセンカイ </t>
    </rPh>
    <rPh sb="3" eb="5">
      <t xml:space="preserve">サンカ </t>
    </rPh>
    <rPh sb="5" eb="9">
      <t xml:space="preserve">キボウチョウサ </t>
    </rPh>
    <phoneticPr fontId="1"/>
  </si>
  <si>
    <t>希望しない</t>
    <rPh sb="0" eb="2">
      <t xml:space="preserve">キボウシナイ </t>
    </rPh>
    <phoneticPr fontId="1"/>
  </si>
  <si>
    <t>←リストから選択してください</t>
    <rPh sb="6" eb="8">
      <t xml:space="preserve">センタクシテクダサイ </t>
    </rPh>
    <phoneticPr fontId="1"/>
  </si>
  <si>
    <t>監督が参加</t>
    <rPh sb="0" eb="2">
      <t xml:space="preserve">カントクノミサンカスル </t>
    </rPh>
    <rPh sb="3" eb="5">
      <t xml:space="preserve">サンカ </t>
    </rPh>
    <phoneticPr fontId="1"/>
  </si>
  <si>
    <t>生徒が参加</t>
    <rPh sb="0" eb="2">
      <t xml:space="preserve">セイトガ </t>
    </rPh>
    <rPh sb="3" eb="5">
      <t xml:space="preserve">サンカ </t>
    </rPh>
    <phoneticPr fontId="1"/>
  </si>
  <si>
    <t>引率者と生徒が参加</t>
    <rPh sb="0" eb="3">
      <t xml:space="preserve">インソツシャト </t>
    </rPh>
    <rPh sb="4" eb="6">
      <t xml:space="preserve">セイト </t>
    </rPh>
    <rPh sb="7" eb="9">
      <t xml:space="preserve">サンカ </t>
    </rPh>
    <phoneticPr fontId="1"/>
  </si>
  <si>
    <r>
      <t xml:space="preserve">監督コメント＆チーム分析
</t>
    </r>
    <r>
      <rPr>
        <sz val="10"/>
        <color indexed="10"/>
        <rFont val="Meiryo UI"/>
        <family val="3"/>
        <charset val="128"/>
      </rPr>
      <t>※130字以内</t>
    </r>
    <rPh sb="0" eb="2">
      <t xml:space="preserve">カントク </t>
    </rPh>
    <rPh sb="17" eb="18">
      <t>ジ</t>
    </rPh>
    <rPh sb="18" eb="20">
      <t>イナイ</t>
    </rPh>
    <phoneticPr fontId="1"/>
  </si>
  <si>
    <t>監督コメント＆チーム分析</t>
    <rPh sb="0" eb="2">
      <t xml:space="preserve">カントク </t>
    </rPh>
    <phoneticPr fontId="8"/>
  </si>
  <si>
    <r>
      <t xml:space="preserve">主将
大会抱負
</t>
    </r>
    <r>
      <rPr>
        <sz val="10"/>
        <color indexed="10"/>
        <rFont val="Meiryo UI"/>
        <family val="3"/>
        <charset val="128"/>
      </rPr>
      <t>※160字以内</t>
    </r>
    <rPh sb="0" eb="2">
      <t>シュショウ</t>
    </rPh>
    <rPh sb="3" eb="5">
      <t>タイカイ</t>
    </rPh>
    <rPh sb="5" eb="7">
      <t>ホウフ</t>
    </rPh>
    <rPh sb="12" eb="13">
      <t>ジ</t>
    </rPh>
    <rPh sb="13" eb="15">
      <t>イナイ</t>
    </rPh>
    <phoneticPr fontId="1"/>
  </si>
  <si>
    <t>第78回全日本バレーボール高等学校選手権大会　大分県代表決定戦
参加申込書</t>
    <rPh sb="0" eb="1">
      <t>ダイ</t>
    </rPh>
    <rPh sb="3" eb="4">
      <t>カイ</t>
    </rPh>
    <rPh sb="4" eb="7">
      <t>ゼンニホン</t>
    </rPh>
    <rPh sb="13" eb="15">
      <t>コウトウ</t>
    </rPh>
    <rPh sb="15" eb="17">
      <t>ガッコウ</t>
    </rPh>
    <rPh sb="17" eb="20">
      <t>センシュケン</t>
    </rPh>
    <rPh sb="20" eb="22">
      <t>タイカイ</t>
    </rPh>
    <rPh sb="23" eb="26">
      <t>オオイタケン</t>
    </rPh>
    <rPh sb="26" eb="28">
      <t>ダイヒョウ</t>
    </rPh>
    <rPh sb="28" eb="31">
      <t>ケッテイセン</t>
    </rPh>
    <rPh sb="32" eb="34">
      <t>サンカ</t>
    </rPh>
    <rPh sb="34" eb="37">
      <t>モウシコミショ</t>
    </rPh>
    <phoneticPr fontId="8"/>
  </si>
  <si>
    <t>備考</t>
    <rPh sb="0" eb="2">
      <t xml:space="preserve">ビコウ </t>
    </rPh>
    <phoneticPr fontId="1"/>
  </si>
  <si>
    <t>属性</t>
    <rPh sb="0" eb="2">
      <t xml:space="preserve">ゾクセイ </t>
    </rPh>
    <phoneticPr fontId="1"/>
  </si>
  <si>
    <t>第79回全日本バレーボール高等学校選手権大会　大分県代表決定戦</t>
    <rPh sb="0" eb="1">
      <t>ダイ</t>
    </rPh>
    <rPh sb="3" eb="4">
      <t>カイ</t>
    </rPh>
    <rPh sb="4" eb="7">
      <t>ゼンニホン</t>
    </rPh>
    <rPh sb="13" eb="15">
      <t>コウトウ</t>
    </rPh>
    <rPh sb="15" eb="17">
      <t>ガッコウ</t>
    </rPh>
    <rPh sb="17" eb="20">
      <t>センシュケン</t>
    </rPh>
    <rPh sb="20" eb="22">
      <t>タイカイ</t>
    </rPh>
    <rPh sb="23" eb="26">
      <t>オオイタケン</t>
    </rPh>
    <rPh sb="26" eb="28">
      <t>ダイヒョウ</t>
    </rPh>
    <rPh sb="28" eb="31">
      <t>ケッテイセン</t>
    </rPh>
    <phoneticPr fontId="1"/>
  </si>
  <si>
    <t>追加分（エントリー以外のメンバー等）</t>
    <rPh sb="0" eb="3">
      <t xml:space="preserve">ツイカコウニュウブン </t>
    </rPh>
    <rPh sb="9" eb="11">
      <t xml:space="preserve">イガイノ </t>
    </rPh>
    <rPh sb="16" eb="17">
      <t xml:space="preserve">トウ </t>
    </rPh>
    <phoneticPr fontId="1"/>
  </si>
  <si>
    <t>10月3日（土）　14：00〜　TOS会議室の抽選会の参加について</t>
    <rPh sb="6" eb="7">
      <t xml:space="preserve">ド </t>
    </rPh>
    <rPh sb="19" eb="22">
      <t xml:space="preserve">カイギシツ </t>
    </rPh>
    <rPh sb="23" eb="26">
      <t xml:space="preserve">チュウセンカイニ </t>
    </rPh>
    <rPh sb="27" eb="29">
      <t xml:space="preserve">サンカヲ </t>
    </rPh>
    <phoneticPr fontId="1"/>
  </si>
  <si>
    <t>JVA123456789</t>
    <phoneticPr fontId="1"/>
  </si>
  <si>
    <r>
      <t>今年もチームでのプログラム購入にご協力をお願いいたします。各チームの出場初日の受付時に各会場において、部員数分の</t>
    </r>
    <r>
      <rPr>
        <sz val="12"/>
        <color rgb="FF000000"/>
        <rFont val="ＭＳ 明朝"/>
        <family val="1"/>
        <charset val="128"/>
      </rPr>
      <t>購入をお願いいたします（１冊</t>
    </r>
    <r>
      <rPr>
        <sz val="12"/>
        <color rgb="FFFF0000"/>
        <rFont val="ＤＦ特太ゴシック体"/>
        <charset val="128"/>
      </rPr>
      <t>１０００</t>
    </r>
    <r>
      <rPr>
        <sz val="12"/>
        <color rgb="FF000000"/>
        <rFont val="ＭＳ 明朝"/>
        <family val="1"/>
        <charset val="128"/>
      </rPr>
      <t>円）</t>
    </r>
    <r>
      <rPr>
        <sz val="12"/>
        <color theme="1"/>
        <rFont val="ＭＳ 明朝"/>
        <family val="1"/>
        <charset val="128"/>
      </rPr>
      <t>。２冊余分にお渡ししますので、監督と校長にお渡し下さい。さらにチームで必要な方は、下の表の「追加購入分」の欄に数字を入れてください。</t>
    </r>
    <rPh sb="51" eb="54">
      <t xml:space="preserve">ブインスウ </t>
    </rPh>
    <rPh sb="54" eb="55">
      <t xml:space="preserve">ブンノ </t>
    </rPh>
    <rPh sb="111" eb="113">
      <t xml:space="preserve">ヒツヨウナカタハ </t>
    </rPh>
    <rPh sb="117" eb="118">
      <t xml:space="preserve">シタノ </t>
    </rPh>
    <rPh sb="119" eb="120">
      <t xml:space="preserve">ヒョウノ </t>
    </rPh>
    <rPh sb="122" eb="124">
      <t xml:space="preserve">ツイカ </t>
    </rPh>
    <rPh sb="124" eb="127">
      <t xml:space="preserve">コウニュウブン </t>
    </rPh>
    <rPh sb="129" eb="130">
      <t xml:space="preserve">ランンイ </t>
    </rPh>
    <rPh sb="131" eb="133">
      <t xml:space="preserve">スウジヲ </t>
    </rPh>
    <rPh sb="134" eb="135">
      <t xml:space="preserve">イレテクダサイ。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</si>
</sst>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=999]000;[&lt;=9999]000\-00;000\-0000"/>
    <numFmt numFmtId="177" formatCode="#"/>
    <numFmt numFmtId="178" formatCode="###&quot;cm&quot;"/>
  </numFmts>
  <fonts count="3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28"/>
      <color indexed="9"/>
      <name val="ＤＦ平成明朝体W7"/>
      <family val="3"/>
      <charset val="128"/>
    </font>
    <font>
      <sz val="11"/>
      <color indexed="9"/>
      <name val="HG行書体"/>
      <family val="4"/>
      <charset val="128"/>
    </font>
    <font>
      <sz val="20"/>
      <color indexed="9"/>
      <name val="HG行書体"/>
      <family val="4"/>
      <charset val="128"/>
    </font>
    <font>
      <sz val="11"/>
      <color indexed="9"/>
      <name val="ＤＦ平成明朝体W7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sz val="13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5"/>
      <name val="ＭＳ Ｐゴシック"/>
      <family val="3"/>
      <charset val="128"/>
    </font>
    <font>
      <sz val="11"/>
      <color theme="1"/>
      <name val="Meiryo UI"/>
      <family val="3"/>
      <charset val="128"/>
    </font>
    <font>
      <b/>
      <sz val="16"/>
      <color rgb="FFFF0000"/>
      <name val="Meiryo UI"/>
      <family val="3"/>
      <charset val="128"/>
    </font>
    <font>
      <sz val="10"/>
      <color theme="0"/>
      <name val="Meiryo UI"/>
      <family val="3"/>
      <charset val="128"/>
    </font>
    <font>
      <b/>
      <sz val="1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0"/>
      <color rgb="FFFF0000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name val="Meiryo UI"/>
      <family val="3"/>
      <charset val="128"/>
    </font>
    <font>
      <sz val="8"/>
      <color theme="1"/>
      <name val="Meiryo UI"/>
      <family val="3"/>
      <charset val="128"/>
    </font>
    <font>
      <sz val="11"/>
      <color theme="0"/>
      <name val="Meiryo UI"/>
      <family val="3"/>
      <charset val="128"/>
    </font>
    <font>
      <sz val="10"/>
      <color indexed="10"/>
      <name val="Meiryo UI"/>
      <family val="3"/>
      <charset val="128"/>
    </font>
    <font>
      <sz val="12"/>
      <color theme="1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rgb="FFFF0000"/>
      <name val="ＤＦ特太ゴシック体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8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/>
  </cellStyleXfs>
  <cellXfs count="202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10" fillId="0" borderId="0" xfId="1"/>
    <xf numFmtId="0" fontId="10" fillId="0" borderId="0" xfId="1" applyAlignment="1">
      <alignment horizontal="center"/>
    </xf>
    <xf numFmtId="0" fontId="3" fillId="2" borderId="12" xfId="0" applyFont="1" applyFill="1" applyBorder="1">
      <alignment vertical="center"/>
    </xf>
    <xf numFmtId="0" fontId="0" fillId="0" borderId="0" xfId="0" applyAlignment="1"/>
    <xf numFmtId="0" fontId="0" fillId="0" borderId="0" xfId="0" applyAlignment="1">
      <alignment vertical="top"/>
    </xf>
    <xf numFmtId="0" fontId="9" fillId="0" borderId="0" xfId="0" applyFont="1" applyAlignment="1">
      <alignment horizontal="left" vertical="top" wrapText="1" indent="1"/>
    </xf>
    <xf numFmtId="0" fontId="0" fillId="0" borderId="0" xfId="0" applyAlignment="1">
      <alignment horizontal="right" vertical="center"/>
    </xf>
    <xf numFmtId="0" fontId="16" fillId="0" borderId="2" xfId="0" applyFont="1" applyBorder="1" applyAlignment="1">
      <alignment vertical="top" wrapText="1"/>
    </xf>
    <xf numFmtId="0" fontId="16" fillId="0" borderId="0" xfId="0" applyFont="1" applyAlignment="1">
      <alignment vertical="top" wrapText="1"/>
    </xf>
    <xf numFmtId="0" fontId="0" fillId="0" borderId="10" xfId="0" applyBorder="1">
      <alignment vertical="center"/>
    </xf>
    <xf numFmtId="0" fontId="17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7" fillId="0" borderId="0" xfId="0" applyFont="1">
      <alignment vertical="center"/>
    </xf>
    <xf numFmtId="0" fontId="11" fillId="4" borderId="3" xfId="1" applyFont="1" applyFill="1" applyBorder="1" applyAlignment="1">
      <alignment horizontal="center"/>
    </xf>
    <xf numFmtId="0" fontId="11" fillId="0" borderId="0" xfId="1" applyFont="1" applyAlignment="1">
      <alignment horizontal="center"/>
    </xf>
    <xf numFmtId="0" fontId="9" fillId="0" borderId="1" xfId="1" applyFont="1" applyBorder="1" applyAlignment="1">
      <alignment horizontal="center" vertical="center" shrinkToFit="1"/>
    </xf>
    <xf numFmtId="0" fontId="9" fillId="0" borderId="0" xfId="1" applyFont="1" applyAlignment="1">
      <alignment horizontal="center" vertical="center" shrinkToFit="1"/>
    </xf>
    <xf numFmtId="0" fontId="10" fillId="0" borderId="8" xfId="1" applyBorder="1" applyAlignment="1">
      <alignment vertical="center" shrinkToFit="1"/>
    </xf>
    <xf numFmtId="0" fontId="2" fillId="0" borderId="8" xfId="1" applyFont="1" applyBorder="1" applyAlignment="1">
      <alignment horizontal="left" vertical="center"/>
    </xf>
    <xf numFmtId="0" fontId="10" fillId="0" borderId="9" xfId="1" applyBorder="1" applyAlignment="1">
      <alignment horizontal="right" vertical="center"/>
    </xf>
    <xf numFmtId="0" fontId="10" fillId="0" borderId="0" xfId="1" applyAlignment="1">
      <alignment horizontal="right" vertical="center"/>
    </xf>
    <xf numFmtId="0" fontId="13" fillId="4" borderId="15" xfId="1" applyFont="1" applyFill="1" applyBorder="1" applyAlignment="1">
      <alignment horizontal="center" vertical="center"/>
    </xf>
    <xf numFmtId="0" fontId="11" fillId="0" borderId="0" xfId="1" applyFont="1" applyAlignment="1">
      <alignment horizontal="right" vertical="center"/>
    </xf>
    <xf numFmtId="0" fontId="10" fillId="0" borderId="8" xfId="1" applyBorder="1" applyAlignment="1">
      <alignment horizontal="distributed" vertical="center" indent="2"/>
    </xf>
    <xf numFmtId="0" fontId="11" fillId="0" borderId="10" xfId="1" applyFont="1" applyBorder="1" applyAlignment="1">
      <alignment horizontal="right" vertical="center"/>
    </xf>
    <xf numFmtId="0" fontId="11" fillId="4" borderId="1" xfId="1" applyFont="1" applyFill="1" applyBorder="1" applyAlignment="1">
      <alignment horizontal="center" vertical="center"/>
    </xf>
    <xf numFmtId="0" fontId="11" fillId="4" borderId="15" xfId="1" applyFont="1" applyFill="1" applyBorder="1" applyAlignment="1">
      <alignment horizontal="center" vertical="center"/>
    </xf>
    <xf numFmtId="0" fontId="11" fillId="4" borderId="1" xfId="1" applyFont="1" applyFill="1" applyBorder="1" applyAlignment="1">
      <alignment horizontal="center" vertical="center" shrinkToFit="1"/>
    </xf>
    <xf numFmtId="0" fontId="10" fillId="4" borderId="1" xfId="1" applyFill="1" applyBorder="1" applyAlignment="1">
      <alignment horizontal="center" vertical="center"/>
    </xf>
    <xf numFmtId="0" fontId="10" fillId="0" borderId="7" xfId="1" applyBorder="1" applyAlignment="1">
      <alignment horizontal="center" vertical="center"/>
    </xf>
    <xf numFmtId="0" fontId="10" fillId="0" borderId="1" xfId="1" applyBorder="1" applyAlignment="1">
      <alignment horizontal="center" vertical="center"/>
    </xf>
    <xf numFmtId="178" fontId="10" fillId="0" borderId="15" xfId="1" applyNumberFormat="1" applyBorder="1" applyAlignment="1">
      <alignment horizontal="center" vertical="center"/>
    </xf>
    <xf numFmtId="178" fontId="10" fillId="0" borderId="1" xfId="1" applyNumberFormat="1" applyBorder="1" applyAlignment="1">
      <alignment horizontal="center" vertical="center"/>
    </xf>
    <xf numFmtId="0" fontId="10" fillId="0" borderId="0" xfId="1" applyAlignment="1">
      <alignment horizontal="left"/>
    </xf>
    <xf numFmtId="0" fontId="10" fillId="0" borderId="0" xfId="1" applyAlignment="1">
      <alignment horizontal="right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 applyAlignment="1">
      <alignment vertical="center" wrapText="1"/>
    </xf>
    <xf numFmtId="0" fontId="22" fillId="0" borderId="1" xfId="0" applyFont="1" applyBorder="1">
      <alignment vertical="center"/>
    </xf>
    <xf numFmtId="0" fontId="22" fillId="3" borderId="4" xfId="0" applyFont="1" applyFill="1" applyBorder="1" applyAlignment="1" applyProtection="1">
      <alignment horizontal="center" vertical="center" shrinkToFit="1"/>
      <protection locked="0"/>
    </xf>
    <xf numFmtId="0" fontId="22" fillId="3" borderId="6" xfId="0" applyFont="1" applyFill="1" applyBorder="1" applyAlignment="1" applyProtection="1">
      <alignment vertical="center" shrinkToFit="1"/>
      <protection locked="0"/>
    </xf>
    <xf numFmtId="0" fontId="22" fillId="0" borderId="2" xfId="0" applyFont="1" applyBorder="1" applyAlignment="1">
      <alignment horizontal="right" vertical="center"/>
    </xf>
    <xf numFmtId="0" fontId="22" fillId="3" borderId="1" xfId="0" applyFont="1" applyFill="1" applyBorder="1" applyAlignment="1" applyProtection="1">
      <alignment horizontal="center" vertical="center"/>
      <protection locked="0"/>
    </xf>
    <xf numFmtId="0" fontId="25" fillId="0" borderId="0" xfId="0" applyFont="1" applyAlignment="1">
      <alignment horizontal="right" vertical="center"/>
    </xf>
    <xf numFmtId="0" fontId="22" fillId="0" borderId="3" xfId="0" applyFont="1" applyBorder="1">
      <alignment vertical="center"/>
    </xf>
    <xf numFmtId="0" fontId="26" fillId="0" borderId="0" xfId="0" applyFont="1" applyAlignment="1">
      <alignment horizontal="right" vertical="center"/>
    </xf>
    <xf numFmtId="0" fontId="22" fillId="3" borderId="1" xfId="0" applyFont="1" applyFill="1" applyBorder="1" applyProtection="1">
      <alignment vertical="center"/>
      <protection locked="0"/>
    </xf>
    <xf numFmtId="0" fontId="27" fillId="0" borderId="0" xfId="0" applyFont="1">
      <alignment vertical="center"/>
    </xf>
    <xf numFmtId="0" fontId="22" fillId="0" borderId="1" xfId="0" applyFont="1" applyBorder="1" applyAlignment="1">
      <alignment horizontal="right" vertical="center"/>
    </xf>
    <xf numFmtId="176" fontId="22" fillId="3" borderId="3" xfId="0" applyNumberFormat="1" applyFont="1" applyFill="1" applyBorder="1" applyAlignment="1" applyProtection="1">
      <alignment horizontal="left" vertical="center"/>
      <protection locked="0"/>
    </xf>
    <xf numFmtId="0" fontId="22" fillId="0" borderId="2" xfId="0" applyFont="1" applyBorder="1">
      <alignment vertical="center"/>
    </xf>
    <xf numFmtId="0" fontId="22" fillId="0" borderId="8" xfId="0" applyFont="1" applyBorder="1">
      <alignment vertical="center"/>
    </xf>
    <xf numFmtId="0" fontId="22" fillId="0" borderId="9" xfId="0" applyFont="1" applyBorder="1">
      <alignment vertical="center"/>
    </xf>
    <xf numFmtId="0" fontId="22" fillId="0" borderId="7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3" borderId="7" xfId="0" applyFont="1" applyFill="1" applyBorder="1" applyProtection="1">
      <alignment vertical="center"/>
      <protection locked="0"/>
    </xf>
    <xf numFmtId="0" fontId="22" fillId="0" borderId="4" xfId="0" applyFont="1" applyBorder="1">
      <alignment vertical="center"/>
    </xf>
    <xf numFmtId="0" fontId="22" fillId="0" borderId="0" xfId="0" applyFont="1" applyAlignment="1">
      <alignment vertical="center" wrapText="1"/>
    </xf>
    <xf numFmtId="0" fontId="28" fillId="0" borderId="0" xfId="0" applyFont="1">
      <alignment vertical="center"/>
    </xf>
    <xf numFmtId="0" fontId="24" fillId="0" borderId="0" xfId="0" applyFont="1">
      <alignment vertical="center"/>
    </xf>
    <xf numFmtId="0" fontId="22" fillId="0" borderId="4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9" fillId="5" borderId="4" xfId="0" applyFont="1" applyFill="1" applyBorder="1" applyAlignment="1">
      <alignment horizontal="right" vertical="center"/>
    </xf>
    <xf numFmtId="0" fontId="29" fillId="5" borderId="5" xfId="0" applyFont="1" applyFill="1" applyBorder="1">
      <alignment vertical="center"/>
    </xf>
    <xf numFmtId="0" fontId="29" fillId="5" borderId="5" xfId="0" applyFont="1" applyFill="1" applyBorder="1" applyAlignment="1">
      <alignment horizontal="center" vertical="center"/>
    </xf>
    <xf numFmtId="0" fontId="29" fillId="5" borderId="13" xfId="0" applyFont="1" applyFill="1" applyBorder="1" applyAlignment="1">
      <alignment horizontal="center" vertical="center"/>
    </xf>
    <xf numFmtId="0" fontId="22" fillId="3" borderId="4" xfId="0" applyFont="1" applyFill="1" applyBorder="1" applyProtection="1">
      <alignment vertical="center"/>
      <protection locked="0"/>
    </xf>
    <xf numFmtId="0" fontId="22" fillId="3" borderId="5" xfId="0" applyFont="1" applyFill="1" applyBorder="1" applyProtection="1">
      <alignment vertical="center"/>
      <protection locked="0"/>
    </xf>
    <xf numFmtId="0" fontId="22" fillId="3" borderId="5" xfId="0" applyFont="1" applyFill="1" applyBorder="1" applyAlignment="1" applyProtection="1">
      <alignment horizontal="center" vertical="center"/>
      <protection locked="0"/>
    </xf>
    <xf numFmtId="0" fontId="22" fillId="3" borderId="13" xfId="0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>
      <alignment vertical="center" shrinkToFit="1"/>
    </xf>
    <xf numFmtId="0" fontId="26" fillId="0" borderId="0" xfId="0" applyFont="1">
      <alignment vertical="center"/>
    </xf>
    <xf numFmtId="0" fontId="22" fillId="0" borderId="0" xfId="0" applyFont="1" applyAlignment="1">
      <alignment horizontal="right" vertical="center"/>
    </xf>
    <xf numFmtId="0" fontId="22" fillId="3" borderId="1" xfId="0" applyFont="1" applyFill="1" applyBorder="1" applyAlignment="1" applyProtection="1">
      <alignment vertical="center" shrinkToFit="1"/>
      <protection locked="0"/>
    </xf>
    <xf numFmtId="0" fontId="28" fillId="0" borderId="1" xfId="0" applyFont="1" applyBorder="1" applyAlignment="1">
      <alignment vertical="center" wrapText="1" shrinkToFit="1"/>
    </xf>
    <xf numFmtId="0" fontId="27" fillId="0" borderId="0" xfId="0" applyFont="1" applyAlignment="1">
      <alignment vertical="top" wrapText="1"/>
    </xf>
    <xf numFmtId="0" fontId="22" fillId="0" borderId="0" xfId="0" applyFont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0" fillId="0" borderId="9" xfId="0" applyBorder="1">
      <alignment vertical="center"/>
    </xf>
    <xf numFmtId="0" fontId="30" fillId="0" borderId="0" xfId="0" applyFont="1" applyAlignment="1" applyProtection="1">
      <alignment horizontal="left" vertical="center"/>
      <protection locked="0"/>
    </xf>
    <xf numFmtId="0" fontId="22" fillId="0" borderId="14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4" xfId="0" applyFont="1" applyBorder="1" applyAlignment="1">
      <alignment vertical="center" wrapText="1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center" vertical="center" wrapText="1"/>
    </xf>
    <xf numFmtId="0" fontId="26" fillId="0" borderId="12" xfId="0" applyFont="1" applyBorder="1">
      <alignment vertical="center"/>
    </xf>
    <xf numFmtId="0" fontId="22" fillId="0" borderId="2" xfId="0" applyFont="1" applyBorder="1" applyAlignment="1" applyProtection="1">
      <alignment horizontal="center" vertical="center"/>
      <protection locked="0"/>
    </xf>
    <xf numFmtId="0" fontId="11" fillId="0" borderId="10" xfId="1" applyFont="1" applyBorder="1" applyAlignment="1">
      <alignment horizontal="center" vertical="center"/>
    </xf>
    <xf numFmtId="0" fontId="10" fillId="0" borderId="12" xfId="1" applyBorder="1" applyAlignment="1">
      <alignment horizontal="center" vertical="center" shrinkToFit="1"/>
    </xf>
    <xf numFmtId="0" fontId="10" fillId="0" borderId="15" xfId="1" applyBorder="1" applyAlignment="1">
      <alignment horizontal="center" vertical="center" shrinkToFit="1"/>
    </xf>
    <xf numFmtId="0" fontId="2" fillId="0" borderId="9" xfId="1" applyFont="1" applyBorder="1" applyAlignment="1">
      <alignment horizontal="left" vertical="center"/>
    </xf>
    <xf numFmtId="0" fontId="10" fillId="0" borderId="0" xfId="1" applyAlignment="1">
      <alignment horizontal="center" vertical="center" shrinkToFit="1"/>
    </xf>
    <xf numFmtId="0" fontId="13" fillId="0" borderId="2" xfId="1" applyFont="1" applyBorder="1" applyAlignment="1">
      <alignment horizontal="center" vertical="center"/>
    </xf>
    <xf numFmtId="0" fontId="10" fillId="0" borderId="2" xfId="1" applyBorder="1" applyAlignment="1">
      <alignment horizontal="center" vertical="center" shrinkToFit="1"/>
    </xf>
    <xf numFmtId="0" fontId="24" fillId="6" borderId="0" xfId="0" applyFont="1" applyFill="1" applyAlignment="1">
      <alignment vertical="center" wrapText="1"/>
    </xf>
    <xf numFmtId="0" fontId="27" fillId="0" borderId="2" xfId="0" applyFont="1" applyBorder="1" applyAlignment="1">
      <alignment vertical="top" wrapText="1"/>
    </xf>
    <xf numFmtId="0" fontId="27" fillId="0" borderId="0" xfId="0" applyFont="1" applyAlignment="1">
      <alignment vertical="top" wrapText="1"/>
    </xf>
    <xf numFmtId="0" fontId="22" fillId="3" borderId="15" xfId="0" applyFont="1" applyFill="1" applyBorder="1" applyAlignment="1" applyProtection="1">
      <alignment horizontal="left" vertical="center"/>
      <protection locked="0"/>
    </xf>
    <xf numFmtId="0" fontId="22" fillId="3" borderId="8" xfId="0" applyFont="1" applyFill="1" applyBorder="1" applyAlignment="1" applyProtection="1">
      <alignment horizontal="left" vertical="center"/>
      <protection locked="0"/>
    </xf>
    <xf numFmtId="0" fontId="22" fillId="3" borderId="11" xfId="0" applyFont="1" applyFill="1" applyBorder="1" applyAlignment="1" applyProtection="1">
      <alignment horizontal="left" vertical="center"/>
      <protection locked="0"/>
    </xf>
    <xf numFmtId="0" fontId="22" fillId="3" borderId="1" xfId="0" applyFont="1" applyFill="1" applyBorder="1" applyAlignment="1" applyProtection="1">
      <alignment vertical="center" wrapText="1"/>
      <protection locked="0"/>
    </xf>
    <xf numFmtId="0" fontId="22" fillId="3" borderId="1" xfId="0" applyFont="1" applyFill="1" applyBorder="1" applyProtection="1">
      <alignment vertical="center"/>
      <protection locked="0"/>
    </xf>
    <xf numFmtId="0" fontId="22" fillId="0" borderId="1" xfId="0" applyFont="1" applyBorder="1" applyAlignment="1">
      <alignment horizontal="center" vertical="center"/>
    </xf>
    <xf numFmtId="0" fontId="22" fillId="3" borderId="15" xfId="0" applyFont="1" applyFill="1" applyBorder="1" applyAlignment="1" applyProtection="1">
      <alignment horizontal="center" vertical="center"/>
      <protection locked="0"/>
    </xf>
    <xf numFmtId="0" fontId="22" fillId="3" borderId="11" xfId="0" applyFont="1" applyFill="1" applyBorder="1" applyAlignment="1" applyProtection="1">
      <alignment horizontal="center" vertical="center"/>
      <protection locked="0"/>
    </xf>
    <xf numFmtId="0" fontId="24" fillId="6" borderId="0" xfId="0" applyFont="1" applyFill="1">
      <alignment vertical="center"/>
    </xf>
    <xf numFmtId="0" fontId="31" fillId="6" borderId="0" xfId="0" applyFont="1" applyFill="1" applyAlignment="1">
      <alignment horizontal="center" vertical="center" shrinkToFit="1"/>
    </xf>
    <xf numFmtId="0" fontId="22" fillId="7" borderId="0" xfId="0" applyFont="1" applyFill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2" fillId="8" borderId="21" xfId="0" applyFont="1" applyFill="1" applyBorder="1" applyAlignment="1" applyProtection="1">
      <alignment horizontal="center" vertical="center"/>
      <protection locked="0"/>
    </xf>
    <xf numFmtId="0" fontId="22" fillId="8" borderId="22" xfId="0" applyFont="1" applyFill="1" applyBorder="1" applyAlignment="1" applyProtection="1">
      <alignment horizontal="center" vertical="center"/>
      <protection locked="0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3" fillId="7" borderId="0" xfId="0" applyFont="1" applyFill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177" fontId="9" fillId="0" borderId="0" xfId="0" applyNumberFormat="1" applyFont="1" applyAlignment="1">
      <alignment horizontal="distributed" vertical="center" indent="1"/>
    </xf>
    <xf numFmtId="177" fontId="9" fillId="0" borderId="0" xfId="0" applyNumberFormat="1" applyFont="1" applyAlignment="1">
      <alignment horizontal="center" vertical="center"/>
    </xf>
    <xf numFmtId="177" fontId="1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top" wrapText="1" indent="1"/>
    </xf>
    <xf numFmtId="0" fontId="3" fillId="2" borderId="0" xfId="0" applyFont="1" applyFill="1" applyAlignment="1">
      <alignment horizontal="center" vertical="center" textRotation="255"/>
    </xf>
    <xf numFmtId="0" fontId="3" fillId="2" borderId="0" xfId="0" applyFont="1" applyFill="1" applyAlignment="1">
      <alignment horizontal="center" vertical="center" textRotation="255" shrinkToFit="1"/>
    </xf>
    <xf numFmtId="0" fontId="3" fillId="2" borderId="0" xfId="0" applyFont="1" applyFill="1" applyAlignment="1">
      <alignment horizontal="center" vertical="center"/>
    </xf>
    <xf numFmtId="0" fontId="0" fillId="0" borderId="0" xfId="0" applyAlignment="1"/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shrinkToFit="1"/>
    </xf>
    <xf numFmtId="0" fontId="0" fillId="0" borderId="0" xfId="0" applyAlignment="1">
      <alignment vertical="top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right" vertical="center" shrinkToFit="1"/>
    </xf>
    <xf numFmtId="0" fontId="3" fillId="2" borderId="0" xfId="0" applyFont="1" applyFill="1" applyAlignment="1">
      <alignment horizontal="right" vertical="center" shrinkToFit="1"/>
    </xf>
    <xf numFmtId="0" fontId="7" fillId="2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177" fontId="20" fillId="0" borderId="0" xfId="0" applyNumberFormat="1" applyFont="1" applyAlignment="1">
      <alignment horizontal="center" vertical="center"/>
    </xf>
    <xf numFmtId="0" fontId="17" fillId="0" borderId="2" xfId="0" applyFont="1" applyBorder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7" fillId="0" borderId="17" xfId="0" applyFont="1" applyBorder="1" applyAlignment="1">
      <alignment horizontal="right" vertical="center"/>
    </xf>
    <xf numFmtId="0" fontId="17" fillId="0" borderId="18" xfId="0" applyFont="1" applyBorder="1" applyAlignment="1">
      <alignment horizontal="right" vertical="center"/>
    </xf>
    <xf numFmtId="0" fontId="17" fillId="0" borderId="10" xfId="0" applyFont="1" applyBorder="1" applyAlignment="1">
      <alignment horizontal="right" vertical="center"/>
    </xf>
    <xf numFmtId="0" fontId="17" fillId="0" borderId="19" xfId="0" applyFont="1" applyBorder="1" applyAlignment="1">
      <alignment horizontal="right" vertical="center"/>
    </xf>
    <xf numFmtId="0" fontId="3" fillId="2" borderId="12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16" fillId="0" borderId="2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17" xfId="0" applyFont="1" applyBorder="1" applyAlignment="1">
      <alignment horizontal="left" vertical="top" wrapText="1"/>
    </xf>
    <xf numFmtId="0" fontId="16" fillId="0" borderId="18" xfId="0" applyFont="1" applyBorder="1" applyAlignment="1">
      <alignment horizontal="left" vertical="top" wrapText="1"/>
    </xf>
    <xf numFmtId="0" fontId="16" fillId="0" borderId="10" xfId="0" applyFont="1" applyBorder="1" applyAlignment="1">
      <alignment horizontal="left" vertical="top" wrapText="1"/>
    </xf>
    <xf numFmtId="0" fontId="16" fillId="0" borderId="19" xfId="0" applyFont="1" applyBorder="1" applyAlignment="1">
      <alignment horizontal="left" vertical="top" wrapText="1"/>
    </xf>
    <xf numFmtId="0" fontId="3" fillId="2" borderId="1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77" fontId="15" fillId="0" borderId="0" xfId="0" applyNumberFormat="1" applyFont="1" applyAlignment="1">
      <alignment horizontal="center" vertical="center"/>
    </xf>
    <xf numFmtId="0" fontId="0" fillId="0" borderId="0" xfId="0">
      <alignment vertical="center"/>
    </xf>
    <xf numFmtId="0" fontId="10" fillId="0" borderId="0" xfId="1" applyAlignment="1">
      <alignment shrinkToFit="1"/>
    </xf>
    <xf numFmtId="0" fontId="10" fillId="0" borderId="8" xfId="1" applyBorder="1" applyAlignment="1">
      <alignment horizontal="left" shrinkToFit="1"/>
    </xf>
    <xf numFmtId="0" fontId="10" fillId="0" borderId="0" xfId="1" applyAlignment="1">
      <alignment horizontal="center" shrinkToFit="1"/>
    </xf>
    <xf numFmtId="0" fontId="18" fillId="0" borderId="15" xfId="1" applyFont="1" applyBorder="1" applyAlignment="1">
      <alignment horizontal="left" vertical="center" indent="2" shrinkToFit="1"/>
    </xf>
    <xf numFmtId="0" fontId="18" fillId="0" borderId="8" xfId="1" applyFont="1" applyBorder="1" applyAlignment="1">
      <alignment horizontal="left" vertical="center" indent="2" shrinkToFit="1"/>
    </xf>
    <xf numFmtId="0" fontId="18" fillId="0" borderId="11" xfId="1" applyFont="1" applyBorder="1" applyAlignment="1">
      <alignment horizontal="left" vertical="center" indent="2" shrinkToFit="1"/>
    </xf>
    <xf numFmtId="0" fontId="13" fillId="4" borderId="8" xfId="1" applyFont="1" applyFill="1" applyBorder="1" applyAlignment="1">
      <alignment horizontal="center" vertical="center" shrinkToFit="1"/>
    </xf>
    <xf numFmtId="0" fontId="10" fillId="4" borderId="15" xfId="1" applyFill="1" applyBorder="1" applyAlignment="1">
      <alignment horizontal="center" vertical="center" shrinkToFit="1"/>
    </xf>
    <xf numFmtId="0" fontId="10" fillId="4" borderId="11" xfId="1" applyFill="1" applyBorder="1" applyAlignment="1">
      <alignment horizontal="center" vertical="center" shrinkToFit="1"/>
    </xf>
    <xf numFmtId="0" fontId="11" fillId="4" borderId="1" xfId="1" applyFont="1" applyFill="1" applyBorder="1" applyAlignment="1">
      <alignment horizontal="center" vertical="center"/>
    </xf>
    <xf numFmtId="0" fontId="18" fillId="0" borderId="18" xfId="1" applyFont="1" applyBorder="1" applyAlignment="1">
      <alignment horizontal="left" vertical="center" indent="2" shrinkToFit="1"/>
    </xf>
    <xf numFmtId="0" fontId="18" fillId="0" borderId="10" xfId="1" applyFont="1" applyBorder="1" applyAlignment="1">
      <alignment horizontal="left" vertical="center" indent="2" shrinkToFit="1"/>
    </xf>
    <xf numFmtId="0" fontId="18" fillId="0" borderId="19" xfId="1" applyFont="1" applyBorder="1" applyAlignment="1">
      <alignment horizontal="left" vertical="center" indent="2" shrinkToFit="1"/>
    </xf>
    <xf numFmtId="0" fontId="10" fillId="0" borderId="15" xfId="1" applyBorder="1" applyAlignment="1">
      <alignment horizontal="distributed" vertical="center" indent="2" shrinkToFit="1"/>
    </xf>
    <xf numFmtId="0" fontId="10" fillId="0" borderId="8" xfId="1" applyBorder="1" applyAlignment="1">
      <alignment horizontal="distributed" vertical="center" indent="2" shrinkToFit="1"/>
    </xf>
    <xf numFmtId="0" fontId="0" fillId="0" borderId="11" xfId="0" applyBorder="1" applyAlignment="1">
      <alignment horizontal="distributed" vertical="center" indent="2"/>
    </xf>
    <xf numFmtId="0" fontId="10" fillId="0" borderId="15" xfId="1" applyBorder="1" applyAlignment="1">
      <alignment horizontal="distributed" vertical="center" indent="2"/>
    </xf>
    <xf numFmtId="0" fontId="10" fillId="0" borderId="8" xfId="1" applyBorder="1" applyAlignment="1">
      <alignment horizontal="distributed" vertical="center" indent="2"/>
    </xf>
    <xf numFmtId="0" fontId="10" fillId="4" borderId="12" xfId="1" applyFill="1" applyBorder="1" applyAlignment="1">
      <alignment horizontal="center" vertical="center" shrinkToFit="1"/>
    </xf>
    <xf numFmtId="0" fontId="10" fillId="4" borderId="16" xfId="1" applyFill="1" applyBorder="1" applyAlignment="1">
      <alignment horizontal="center" vertical="center" shrinkToFit="1"/>
    </xf>
    <xf numFmtId="0" fontId="10" fillId="4" borderId="18" xfId="1" applyFill="1" applyBorder="1" applyAlignment="1">
      <alignment horizontal="center" vertical="center" shrinkToFit="1"/>
    </xf>
    <xf numFmtId="0" fontId="10" fillId="4" borderId="19" xfId="1" applyFill="1" applyBorder="1" applyAlignment="1">
      <alignment horizontal="center" vertical="center" shrinkToFit="1"/>
    </xf>
    <xf numFmtId="0" fontId="12" fillId="0" borderId="12" xfId="1" applyFont="1" applyBorder="1" applyAlignment="1">
      <alignment horizontal="left" vertical="center" indent="2"/>
    </xf>
    <xf numFmtId="0" fontId="12" fillId="0" borderId="9" xfId="1" applyFont="1" applyBorder="1" applyAlignment="1">
      <alignment horizontal="left" vertical="center" indent="2"/>
    </xf>
    <xf numFmtId="0" fontId="12" fillId="0" borderId="16" xfId="1" applyFont="1" applyBorder="1" applyAlignment="1">
      <alignment horizontal="left" vertical="center" indent="2"/>
    </xf>
    <xf numFmtId="0" fontId="12" fillId="0" borderId="18" xfId="1" applyFont="1" applyBorder="1" applyAlignment="1">
      <alignment horizontal="left" vertical="center" indent="2"/>
    </xf>
    <xf numFmtId="0" fontId="12" fillId="0" borderId="10" xfId="1" applyFont="1" applyBorder="1" applyAlignment="1">
      <alignment horizontal="left" vertical="center" indent="2"/>
    </xf>
    <xf numFmtId="0" fontId="12" fillId="0" borderId="19" xfId="1" applyFont="1" applyBorder="1" applyAlignment="1">
      <alignment horizontal="left" vertical="center" indent="2"/>
    </xf>
    <xf numFmtId="0" fontId="21" fillId="0" borderId="0" xfId="1" applyFont="1" applyAlignment="1">
      <alignment horizontal="center" vertical="center" wrapText="1"/>
    </xf>
    <xf numFmtId="0" fontId="10" fillId="4" borderId="15" xfId="1" applyFill="1" applyBorder="1" applyAlignment="1">
      <alignment horizontal="distributed" vertical="center" indent="1" shrinkToFit="1"/>
    </xf>
    <xf numFmtId="0" fontId="10" fillId="4" borderId="11" xfId="1" applyFill="1" applyBorder="1" applyAlignment="1">
      <alignment horizontal="distributed" vertical="center" indent="1" shrinkToFit="1"/>
    </xf>
    <xf numFmtId="0" fontId="13" fillId="4" borderId="15" xfId="1" applyFont="1" applyFill="1" applyBorder="1" applyAlignment="1">
      <alignment horizontal="center" vertical="center" shrinkToFit="1"/>
    </xf>
    <xf numFmtId="0" fontId="13" fillId="4" borderId="11" xfId="1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24"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/>
        <u val="none"/>
        <color rgb="FFFF0000"/>
      </font>
    </dxf>
    <dxf>
      <border>
        <bottom style="thin">
          <color auto="1"/>
        </bottom>
        <vertical/>
        <horizontal/>
      </border>
    </dxf>
    <dxf>
      <border>
        <left/>
        <bottom style="thin">
          <color indexed="64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1"/>
        </patternFill>
      </fill>
    </dxf>
    <dxf>
      <border>
        <bottom style="thin">
          <color indexed="64"/>
        </bottom>
      </border>
    </dxf>
    <dxf>
      <border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border>
        <left/>
        <bottom style="thin">
          <color indexed="64"/>
        </bottom>
      </border>
    </dxf>
    <dxf>
      <border>
        <bottom style="thin">
          <color indexed="64"/>
        </bottom>
      </border>
    </dxf>
    <dxf>
      <font>
        <color rgb="FFC00000"/>
      </font>
      <fill>
        <patternFill>
          <bgColor rgb="FFFFCCC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77" formatCode="#"/>
      <border>
        <bottom style="thin">
          <color indexed="64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border>
        <left/>
        <bottom style="thin">
          <color indexed="64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border>
        <bottom style="thin">
          <color indexed="64"/>
        </bottom>
      </border>
    </dxf>
  </dxfs>
  <tableStyles count="0" defaultTableStyle="TableStyleMedium9" defaultPivotStyle="PivotStyleLight16"/>
  <colors>
    <mruColors>
      <color rgb="FFFFFF9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Q63"/>
  <sheetViews>
    <sheetView showGridLines="0" tabSelected="1" topLeftCell="C1" zoomScale="150" zoomScaleNormal="115" workbookViewId="0">
      <pane ySplit="3" topLeftCell="A4" activePane="bottomLeft" state="frozen"/>
      <selection activeCell="C1" sqref="C1"/>
      <selection pane="bottomLeft" activeCell="H60" sqref="H60:I60"/>
    </sheetView>
  </sheetViews>
  <sheetFormatPr baseColWidth="10" defaultColWidth="9" defaultRowHeight="16"/>
  <cols>
    <col min="1" max="1" width="17.1640625" style="39" hidden="1" customWidth="1"/>
    <col min="2" max="2" width="13" style="39" hidden="1" customWidth="1"/>
    <col min="3" max="3" width="11.83203125" style="39" bestFit="1" customWidth="1"/>
    <col min="4" max="4" width="15.83203125" style="39" customWidth="1"/>
    <col min="5" max="5" width="10.5" style="39" customWidth="1"/>
    <col min="6" max="6" width="9" style="39"/>
    <col min="7" max="7" width="11" style="39" bestFit="1" customWidth="1"/>
    <col min="8" max="8" width="19.6640625" style="39" customWidth="1"/>
    <col min="9" max="9" width="12.5" style="39" customWidth="1"/>
    <col min="10" max="10" width="8.1640625" style="39" customWidth="1"/>
    <col min="11" max="16384" width="9" style="39"/>
  </cols>
  <sheetData>
    <row r="1" spans="1:14" ht="22">
      <c r="C1" s="40" t="s">
        <v>142</v>
      </c>
    </row>
    <row r="2" spans="1:14" ht="22">
      <c r="C2" s="40" t="s">
        <v>103</v>
      </c>
    </row>
    <row r="3" spans="1:14" ht="13" customHeight="1">
      <c r="C3" s="100" t="s">
        <v>120</v>
      </c>
      <c r="D3" s="100"/>
      <c r="E3" s="100"/>
      <c r="F3" s="100"/>
      <c r="G3" s="100"/>
      <c r="H3" s="100"/>
      <c r="I3" s="100"/>
      <c r="J3" s="100"/>
      <c r="K3" s="100"/>
      <c r="L3" s="41"/>
      <c r="M3" s="41"/>
      <c r="N3" s="41"/>
    </row>
    <row r="4" spans="1:14">
      <c r="A4" s="39" t="s">
        <v>17</v>
      </c>
      <c r="B4" s="39" t="s">
        <v>84</v>
      </c>
      <c r="C4" s="42" t="s">
        <v>0</v>
      </c>
      <c r="D4" s="43"/>
      <c r="E4" s="44" t="s">
        <v>1</v>
      </c>
      <c r="F4" s="45" t="s">
        <v>83</v>
      </c>
      <c r="G4" s="46"/>
      <c r="N4" s="47"/>
    </row>
    <row r="5" spans="1:14">
      <c r="A5" s="39" t="s">
        <v>18</v>
      </c>
      <c r="B5" s="39" t="s">
        <v>85</v>
      </c>
      <c r="C5" s="48" t="s">
        <v>2</v>
      </c>
      <c r="D5" s="49"/>
      <c r="E5" s="50"/>
      <c r="F5" s="51" t="s">
        <v>93</v>
      </c>
    </row>
    <row r="6" spans="1:14">
      <c r="A6" s="39" t="s">
        <v>19</v>
      </c>
      <c r="C6" s="52" t="s">
        <v>3</v>
      </c>
      <c r="D6" s="53"/>
    </row>
    <row r="7" spans="1:14">
      <c r="A7" s="39" t="s">
        <v>20</v>
      </c>
      <c r="C7" s="52" t="s">
        <v>4</v>
      </c>
      <c r="D7" s="103"/>
      <c r="E7" s="104"/>
      <c r="F7" s="104"/>
      <c r="G7" s="105"/>
    </row>
    <row r="8" spans="1:14">
      <c r="A8" s="39" t="s">
        <v>21</v>
      </c>
      <c r="C8" s="42" t="s">
        <v>6</v>
      </c>
      <c r="D8" s="107"/>
      <c r="E8" s="107"/>
      <c r="F8" s="107"/>
      <c r="G8" s="107"/>
      <c r="H8" s="54"/>
    </row>
    <row r="9" spans="1:14">
      <c r="A9" s="39" t="s">
        <v>22</v>
      </c>
      <c r="B9" s="39" t="s">
        <v>1</v>
      </c>
      <c r="C9" s="55"/>
      <c r="D9" s="55"/>
      <c r="E9" s="56"/>
      <c r="F9" s="56"/>
      <c r="G9" s="56"/>
    </row>
    <row r="10" spans="1:14">
      <c r="A10" s="39" t="s">
        <v>23</v>
      </c>
      <c r="B10" s="39" t="s">
        <v>5</v>
      </c>
      <c r="C10" s="42"/>
      <c r="D10" s="57" t="s">
        <v>86</v>
      </c>
      <c r="E10" s="58" t="s">
        <v>141</v>
      </c>
      <c r="F10" s="87"/>
      <c r="H10" s="108" t="s">
        <v>102</v>
      </c>
      <c r="I10" s="108"/>
    </row>
    <row r="11" spans="1:14">
      <c r="A11" s="39" t="s">
        <v>24</v>
      </c>
      <c r="C11" s="42" t="s">
        <v>7</v>
      </c>
      <c r="D11" s="59"/>
      <c r="E11" s="60"/>
      <c r="F11" s="88"/>
      <c r="G11" s="61"/>
      <c r="H11" s="109"/>
      <c r="I11" s="110"/>
    </row>
    <row r="12" spans="1:14">
      <c r="A12" s="39" t="s">
        <v>25</v>
      </c>
      <c r="B12" s="39" t="s">
        <v>87</v>
      </c>
      <c r="C12" s="42" t="s">
        <v>8</v>
      </c>
      <c r="D12" s="50"/>
      <c r="E12" s="46" t="s">
        <v>87</v>
      </c>
      <c r="F12" s="89"/>
      <c r="G12" s="61"/>
      <c r="H12" s="102" t="s">
        <v>112</v>
      </c>
      <c r="I12" s="102"/>
      <c r="J12" s="102"/>
    </row>
    <row r="13" spans="1:14">
      <c r="A13" s="39" t="s">
        <v>26</v>
      </c>
      <c r="B13" s="39" t="s">
        <v>101</v>
      </c>
      <c r="C13" s="42" t="s">
        <v>9</v>
      </c>
      <c r="D13" s="50"/>
      <c r="E13" s="46"/>
      <c r="F13" s="89"/>
      <c r="G13" s="61"/>
      <c r="H13" s="102"/>
      <c r="I13" s="102"/>
      <c r="J13" s="102"/>
    </row>
    <row r="14" spans="1:14" ht="13.5" customHeight="1">
      <c r="A14" s="39" t="s">
        <v>27</v>
      </c>
      <c r="B14" s="39" t="s">
        <v>88</v>
      </c>
      <c r="C14" s="42" t="s">
        <v>10</v>
      </c>
      <c r="D14" s="50"/>
      <c r="E14" s="91" t="s">
        <v>122</v>
      </c>
      <c r="F14" s="61"/>
      <c r="G14" s="61"/>
    </row>
    <row r="15" spans="1:14">
      <c r="A15" s="39" t="s">
        <v>28</v>
      </c>
      <c r="C15" s="42" t="s">
        <v>11</v>
      </c>
      <c r="D15" s="50"/>
      <c r="E15" s="92"/>
      <c r="F15" s="90"/>
      <c r="G15" s="61"/>
    </row>
    <row r="16" spans="1:14">
      <c r="A16" s="39" t="s">
        <v>29</v>
      </c>
      <c r="B16" s="39" t="s">
        <v>94</v>
      </c>
      <c r="D16" s="51" t="s">
        <v>110</v>
      </c>
    </row>
    <row r="17" spans="1:10">
      <c r="A17" s="39" t="s">
        <v>30</v>
      </c>
      <c r="B17" s="39" t="s">
        <v>95</v>
      </c>
      <c r="D17" s="51" t="s">
        <v>111</v>
      </c>
    </row>
    <row r="18" spans="1:10">
      <c r="A18" s="39" t="s">
        <v>117</v>
      </c>
      <c r="B18" s="39" t="s">
        <v>96</v>
      </c>
      <c r="D18" s="62"/>
      <c r="E18" s="111" t="s">
        <v>107</v>
      </c>
      <c r="F18" s="111"/>
      <c r="G18" s="111"/>
      <c r="H18" s="111"/>
      <c r="I18" s="111"/>
      <c r="J18" s="63"/>
    </row>
    <row r="19" spans="1:10">
      <c r="A19" s="39" t="s">
        <v>31</v>
      </c>
      <c r="B19" s="39">
        <v>1</v>
      </c>
      <c r="C19" s="39" t="s">
        <v>12</v>
      </c>
      <c r="D19" s="51" t="s">
        <v>63</v>
      </c>
    </row>
    <row r="20" spans="1:10">
      <c r="A20" s="39" t="s">
        <v>32</v>
      </c>
      <c r="B20" s="39">
        <v>2</v>
      </c>
      <c r="C20" s="64" t="s">
        <v>13</v>
      </c>
      <c r="D20" s="65" t="s">
        <v>62</v>
      </c>
      <c r="E20" s="65" t="s">
        <v>14</v>
      </c>
      <c r="F20" s="65" t="s">
        <v>15</v>
      </c>
      <c r="G20" s="66" t="s">
        <v>16</v>
      </c>
      <c r="H20" s="66" t="s">
        <v>97</v>
      </c>
      <c r="I20" s="86"/>
    </row>
    <row r="21" spans="1:10">
      <c r="A21" s="39" t="s">
        <v>33</v>
      </c>
      <c r="B21" s="39">
        <v>3</v>
      </c>
      <c r="C21" s="67">
        <v>99</v>
      </c>
      <c r="D21" s="68" t="s">
        <v>115</v>
      </c>
      <c r="E21" s="69">
        <v>3</v>
      </c>
      <c r="F21" s="69">
        <v>192</v>
      </c>
      <c r="G21" s="70">
        <v>345</v>
      </c>
      <c r="H21" s="70" t="s">
        <v>145</v>
      </c>
      <c r="I21" s="39" t="s">
        <v>116</v>
      </c>
    </row>
    <row r="22" spans="1:10">
      <c r="A22" s="39" t="s">
        <v>34</v>
      </c>
      <c r="B22" s="39">
        <v>4</v>
      </c>
      <c r="C22" s="71"/>
      <c r="D22" s="72"/>
      <c r="E22" s="73"/>
      <c r="F22" s="73"/>
      <c r="G22" s="74"/>
      <c r="H22" s="74"/>
      <c r="I22" s="85">
        <v>1</v>
      </c>
    </row>
    <row r="23" spans="1:10">
      <c r="A23" s="39" t="s">
        <v>35</v>
      </c>
      <c r="B23" s="39">
        <v>5</v>
      </c>
      <c r="C23" s="71"/>
      <c r="D23" s="72"/>
      <c r="E23" s="73"/>
      <c r="F23" s="73"/>
      <c r="G23" s="74"/>
      <c r="H23" s="74"/>
      <c r="I23" s="85">
        <v>2</v>
      </c>
    </row>
    <row r="24" spans="1:10">
      <c r="A24" s="39" t="s">
        <v>36</v>
      </c>
      <c r="B24" s="39">
        <v>6</v>
      </c>
      <c r="C24" s="71"/>
      <c r="D24" s="72"/>
      <c r="E24" s="73"/>
      <c r="F24" s="73"/>
      <c r="G24" s="74"/>
      <c r="H24" s="74"/>
      <c r="I24" s="85">
        <v>3</v>
      </c>
    </row>
    <row r="25" spans="1:10">
      <c r="A25" s="39" t="s">
        <v>37</v>
      </c>
      <c r="B25" s="39">
        <v>7</v>
      </c>
      <c r="C25" s="71"/>
      <c r="D25" s="72"/>
      <c r="E25" s="73"/>
      <c r="F25" s="73"/>
      <c r="G25" s="74"/>
      <c r="H25" s="74"/>
      <c r="I25" s="85">
        <v>4</v>
      </c>
    </row>
    <row r="26" spans="1:10">
      <c r="A26" s="39" t="s">
        <v>38</v>
      </c>
      <c r="B26" s="39">
        <v>8</v>
      </c>
      <c r="C26" s="71"/>
      <c r="D26" s="72"/>
      <c r="E26" s="73"/>
      <c r="F26" s="73"/>
      <c r="G26" s="74"/>
      <c r="H26" s="74"/>
      <c r="I26" s="85">
        <v>5</v>
      </c>
    </row>
    <row r="27" spans="1:10">
      <c r="A27" s="39" t="s">
        <v>39</v>
      </c>
      <c r="B27" s="39">
        <v>9</v>
      </c>
      <c r="C27" s="71"/>
      <c r="D27" s="72"/>
      <c r="E27" s="73"/>
      <c r="F27" s="73"/>
      <c r="G27" s="74"/>
      <c r="H27" s="74"/>
      <c r="I27" s="85">
        <v>6</v>
      </c>
    </row>
    <row r="28" spans="1:10">
      <c r="A28" s="39" t="s">
        <v>40</v>
      </c>
      <c r="B28" s="39">
        <v>10</v>
      </c>
      <c r="C28" s="71"/>
      <c r="D28" s="72"/>
      <c r="E28" s="73"/>
      <c r="F28" s="73"/>
      <c r="G28" s="74"/>
      <c r="H28" s="74"/>
      <c r="I28" s="85">
        <v>7</v>
      </c>
    </row>
    <row r="29" spans="1:10">
      <c r="A29" s="39" t="s">
        <v>41</v>
      </c>
      <c r="B29" s="39">
        <v>11</v>
      </c>
      <c r="C29" s="71"/>
      <c r="D29" s="72"/>
      <c r="E29" s="73"/>
      <c r="F29" s="73"/>
      <c r="G29" s="74"/>
      <c r="H29" s="74"/>
      <c r="I29" s="85">
        <v>8</v>
      </c>
    </row>
    <row r="30" spans="1:10">
      <c r="A30" s="39" t="s">
        <v>42</v>
      </c>
      <c r="B30" s="39">
        <v>12</v>
      </c>
      <c r="C30" s="71"/>
      <c r="D30" s="72"/>
      <c r="E30" s="73"/>
      <c r="F30" s="73"/>
      <c r="G30" s="74"/>
      <c r="H30" s="74"/>
      <c r="I30" s="85">
        <v>9</v>
      </c>
    </row>
    <row r="31" spans="1:10">
      <c r="A31" s="39" t="s">
        <v>43</v>
      </c>
      <c r="B31" s="39">
        <v>13</v>
      </c>
      <c r="C31" s="71"/>
      <c r="D31" s="72"/>
      <c r="E31" s="73"/>
      <c r="F31" s="73"/>
      <c r="G31" s="74"/>
      <c r="H31" s="74"/>
      <c r="I31" s="85">
        <v>10</v>
      </c>
    </row>
    <row r="32" spans="1:10">
      <c r="A32" s="39" t="s">
        <v>44</v>
      </c>
      <c r="B32" s="39">
        <v>14</v>
      </c>
      <c r="C32" s="71"/>
      <c r="D32" s="72"/>
      <c r="E32" s="73"/>
      <c r="F32" s="73"/>
      <c r="G32" s="74"/>
      <c r="H32" s="74"/>
      <c r="I32" s="85">
        <v>11</v>
      </c>
    </row>
    <row r="33" spans="1:17">
      <c r="A33" s="39" t="s">
        <v>45</v>
      </c>
      <c r="B33" s="39">
        <v>15</v>
      </c>
      <c r="C33" s="71"/>
      <c r="D33" s="72"/>
      <c r="E33" s="73"/>
      <c r="F33" s="73"/>
      <c r="G33" s="74"/>
      <c r="H33" s="74"/>
      <c r="I33" s="85">
        <v>12</v>
      </c>
    </row>
    <row r="34" spans="1:17">
      <c r="A34" s="39" t="s">
        <v>46</v>
      </c>
      <c r="B34" s="39">
        <v>16</v>
      </c>
      <c r="C34" s="71"/>
      <c r="D34" s="72"/>
      <c r="E34" s="73"/>
      <c r="F34" s="73"/>
      <c r="G34" s="74"/>
      <c r="H34" s="74"/>
      <c r="I34" s="85">
        <v>13</v>
      </c>
    </row>
    <row r="35" spans="1:17">
      <c r="A35" s="39" t="s">
        <v>47</v>
      </c>
      <c r="B35" s="39">
        <v>17</v>
      </c>
      <c r="C35" s="71"/>
      <c r="D35" s="72"/>
      <c r="E35" s="73"/>
      <c r="F35" s="73"/>
      <c r="G35" s="74"/>
      <c r="H35" s="74"/>
      <c r="I35" s="85">
        <v>14</v>
      </c>
    </row>
    <row r="36" spans="1:17">
      <c r="A36" s="39" t="s">
        <v>48</v>
      </c>
      <c r="B36" s="39">
        <v>18</v>
      </c>
      <c r="C36" s="71"/>
      <c r="D36" s="72"/>
      <c r="E36" s="73"/>
      <c r="F36" s="73"/>
      <c r="G36" s="74"/>
      <c r="H36" s="74"/>
      <c r="I36" s="85">
        <v>15</v>
      </c>
    </row>
    <row r="37" spans="1:17">
      <c r="A37" s="39" t="s">
        <v>49</v>
      </c>
      <c r="C37" s="71"/>
      <c r="D37" s="72"/>
      <c r="E37" s="73"/>
      <c r="F37" s="73"/>
      <c r="G37" s="74"/>
      <c r="H37" s="74"/>
      <c r="I37" s="85">
        <v>16</v>
      </c>
    </row>
    <row r="38" spans="1:17">
      <c r="A38" s="39" t="s">
        <v>118</v>
      </c>
      <c r="C38" s="71"/>
      <c r="D38" s="72"/>
      <c r="E38" s="73"/>
      <c r="F38" s="73"/>
      <c r="G38" s="74"/>
      <c r="H38" s="74"/>
      <c r="I38" s="85">
        <v>17</v>
      </c>
    </row>
    <row r="39" spans="1:17">
      <c r="A39" s="39" t="s">
        <v>113</v>
      </c>
      <c r="C39" s="71"/>
      <c r="D39" s="72"/>
      <c r="E39" s="73"/>
      <c r="F39" s="73"/>
      <c r="G39" s="74"/>
      <c r="H39" s="74"/>
      <c r="I39" s="85">
        <v>18</v>
      </c>
    </row>
    <row r="40" spans="1:17">
      <c r="A40" s="39" t="s">
        <v>50</v>
      </c>
      <c r="C40" s="75" t="s">
        <v>64</v>
      </c>
      <c r="D40" s="51" t="s">
        <v>67</v>
      </c>
      <c r="E40" s="76"/>
      <c r="F40" s="76"/>
      <c r="G40" s="76"/>
    </row>
    <row r="41" spans="1:17">
      <c r="A41" s="39" t="s">
        <v>51</v>
      </c>
      <c r="C41" s="51"/>
      <c r="D41" s="51" t="s">
        <v>66</v>
      </c>
      <c r="E41" s="76"/>
      <c r="F41" s="76"/>
      <c r="G41" s="76"/>
    </row>
    <row r="42" spans="1:17">
      <c r="A42" s="39" t="s">
        <v>52</v>
      </c>
      <c r="C42" s="51"/>
      <c r="D42" s="51" t="s">
        <v>65</v>
      </c>
      <c r="E42" s="76"/>
    </row>
    <row r="43" spans="1:17">
      <c r="A43" s="39" t="s">
        <v>53</v>
      </c>
      <c r="C43" s="112" t="s">
        <v>119</v>
      </c>
      <c r="D43" s="112"/>
      <c r="E43" s="112"/>
      <c r="F43" s="112"/>
      <c r="G43" s="112"/>
      <c r="H43" s="112"/>
      <c r="I43" s="112"/>
      <c r="J43" s="112"/>
    </row>
    <row r="44" spans="1:17">
      <c r="A44" s="39" t="s">
        <v>54</v>
      </c>
      <c r="H44" s="77" t="s">
        <v>109</v>
      </c>
      <c r="I44" s="78"/>
    </row>
    <row r="45" spans="1:17" ht="104.25" customHeight="1">
      <c r="A45" s="39" t="s">
        <v>55</v>
      </c>
      <c r="C45" s="79" t="s">
        <v>138</v>
      </c>
      <c r="D45" s="106"/>
      <c r="E45" s="106"/>
      <c r="F45" s="106"/>
      <c r="G45" s="106"/>
      <c r="H45" s="58" t="str">
        <f>LEN(D45)&amp;"文字"</f>
        <v>0文字</v>
      </c>
      <c r="I45" s="101" t="s">
        <v>121</v>
      </c>
      <c r="J45" s="102"/>
      <c r="K45" s="102"/>
      <c r="L45" s="80"/>
      <c r="M45" s="80"/>
      <c r="N45" s="80"/>
      <c r="O45" s="80"/>
      <c r="P45" s="80"/>
      <c r="Q45" s="80"/>
    </row>
    <row r="46" spans="1:17">
      <c r="A46" s="39" t="s">
        <v>56</v>
      </c>
      <c r="E46" s="111" t="s">
        <v>107</v>
      </c>
      <c r="F46" s="111"/>
      <c r="G46" s="111"/>
      <c r="H46" s="111"/>
      <c r="I46" s="111"/>
      <c r="J46" s="63"/>
    </row>
    <row r="47" spans="1:17" ht="104.25" customHeight="1">
      <c r="A47" s="39" t="s">
        <v>57</v>
      </c>
      <c r="C47" s="79" t="s">
        <v>136</v>
      </c>
      <c r="D47" s="106"/>
      <c r="E47" s="106"/>
      <c r="F47" s="106"/>
      <c r="G47" s="106"/>
      <c r="H47" s="58" t="str">
        <f>LEN(D47)&amp;"文字"</f>
        <v>0文字</v>
      </c>
    </row>
    <row r="48" spans="1:17">
      <c r="A48" s="39" t="s">
        <v>58</v>
      </c>
    </row>
    <row r="49" spans="1:11" ht="16" customHeight="1">
      <c r="A49" s="39" t="s">
        <v>59</v>
      </c>
      <c r="C49" s="119" t="s">
        <v>146</v>
      </c>
      <c r="D49" s="119"/>
      <c r="E49" s="119"/>
      <c r="F49" s="119"/>
      <c r="G49" s="119"/>
      <c r="H49" s="119"/>
      <c r="I49" s="119"/>
      <c r="J49" s="119"/>
      <c r="K49" s="119"/>
    </row>
    <row r="50" spans="1:11">
      <c r="A50" s="39" t="s">
        <v>60</v>
      </c>
      <c r="C50" s="119"/>
      <c r="D50" s="119"/>
      <c r="E50" s="119"/>
      <c r="F50" s="119"/>
      <c r="G50" s="119"/>
      <c r="H50" s="119"/>
      <c r="I50" s="119"/>
      <c r="J50" s="119"/>
      <c r="K50" s="119"/>
    </row>
    <row r="51" spans="1:11">
      <c r="A51" s="39" t="s">
        <v>61</v>
      </c>
      <c r="C51" s="119"/>
      <c r="D51" s="119"/>
      <c r="E51" s="119"/>
      <c r="F51" s="119"/>
      <c r="G51" s="119"/>
      <c r="H51" s="119"/>
      <c r="I51" s="119"/>
      <c r="J51" s="119"/>
      <c r="K51" s="119"/>
    </row>
    <row r="52" spans="1:11">
      <c r="C52" s="119"/>
      <c r="D52" s="119"/>
      <c r="E52" s="119"/>
      <c r="F52" s="119"/>
      <c r="G52" s="119"/>
      <c r="H52" s="119"/>
      <c r="I52" s="119"/>
      <c r="J52" s="119"/>
      <c r="K52" s="119"/>
    </row>
    <row r="53" spans="1:11">
      <c r="C53" s="39" t="s">
        <v>123</v>
      </c>
    </row>
    <row r="54" spans="1:11" ht="17" thickBot="1">
      <c r="D54" s="39" t="s">
        <v>124</v>
      </c>
      <c r="F54" s="39" t="s">
        <v>143</v>
      </c>
      <c r="I54" s="39" t="s">
        <v>129</v>
      </c>
    </row>
    <row r="55" spans="1:11" ht="17" thickBot="1">
      <c r="D55" s="82">
        <f>COUNTA(C22:C39)+2</f>
        <v>2</v>
      </c>
      <c r="E55" s="81" t="s">
        <v>125</v>
      </c>
      <c r="F55" s="115"/>
      <c r="G55" s="116"/>
      <c r="H55" s="81" t="s">
        <v>126</v>
      </c>
      <c r="I55" s="82">
        <f>D55+F55</f>
        <v>2</v>
      </c>
    </row>
    <row r="56" spans="1:11" ht="17" thickBot="1"/>
    <row r="57" spans="1:11" ht="17" thickBot="1">
      <c r="D57" s="39" t="s">
        <v>128</v>
      </c>
      <c r="H57" s="117">
        <f>1000*(COUNTA(C22:C39)+F55)</f>
        <v>0</v>
      </c>
      <c r="I57" s="118"/>
      <c r="J57" s="39" t="s">
        <v>127</v>
      </c>
    </row>
    <row r="59" spans="1:11" ht="17" thickBot="1">
      <c r="C59" s="113" t="s">
        <v>130</v>
      </c>
      <c r="D59" s="113"/>
    </row>
    <row r="60" spans="1:11" ht="17" thickBot="1">
      <c r="A60" s="39" t="s">
        <v>131</v>
      </c>
      <c r="C60" s="114" t="s">
        <v>144</v>
      </c>
      <c r="D60" s="114"/>
      <c r="E60" s="114"/>
      <c r="F60" s="114"/>
      <c r="G60" s="114"/>
      <c r="H60" s="115"/>
      <c r="I60" s="116"/>
      <c r="J60" s="76" t="s">
        <v>132</v>
      </c>
    </row>
    <row r="61" spans="1:11">
      <c r="A61" s="39" t="s">
        <v>133</v>
      </c>
    </row>
    <row r="62" spans="1:11">
      <c r="A62" s="39" t="s">
        <v>134</v>
      </c>
    </row>
    <row r="63" spans="1:11">
      <c r="A63" s="39" t="s">
        <v>135</v>
      </c>
    </row>
  </sheetData>
  <sheetProtection selectLockedCells="1"/>
  <mergeCells count="18">
    <mergeCell ref="C59:D59"/>
    <mergeCell ref="C60:G60"/>
    <mergeCell ref="H60:I60"/>
    <mergeCell ref="H57:I57"/>
    <mergeCell ref="C49:K52"/>
    <mergeCell ref="F55:G55"/>
    <mergeCell ref="C3:K3"/>
    <mergeCell ref="I45:K45"/>
    <mergeCell ref="D7:G7"/>
    <mergeCell ref="D45:G45"/>
    <mergeCell ref="D47:G47"/>
    <mergeCell ref="D8:G8"/>
    <mergeCell ref="H10:I10"/>
    <mergeCell ref="H11:I11"/>
    <mergeCell ref="H12:J13"/>
    <mergeCell ref="E18:I18"/>
    <mergeCell ref="E46:I46"/>
    <mergeCell ref="C43:J43"/>
  </mergeCells>
  <phoneticPr fontId="1"/>
  <dataValidations count="19">
    <dataValidation imeMode="on" allowBlank="1" showInputMessage="1" showErrorMessage="1" sqref="I44 D22:D39" xr:uid="{00000000-0002-0000-0000-000000000000}"/>
    <dataValidation type="whole" imeMode="disabled" allowBlank="1" showInputMessage="1" showErrorMessage="1" error="入力値が不適切です。_x000a_再度入力してください。" prompt="単位→cm" sqref="F22:F39" xr:uid="{00000000-0002-0000-0000-000001000000}">
      <formula1>130</formula1>
      <formula2>200</formula2>
    </dataValidation>
    <dataValidation type="whole" imeMode="disabled" allowBlank="1" showInputMessage="1" showErrorMessage="1" error="入力値が不適切です。_x000a_再度入力してください。" prompt="単位→cm" sqref="G22:G39" xr:uid="{00000000-0002-0000-0000-000002000000}">
      <formula1>200</formula1>
      <formula2>400</formula2>
    </dataValidation>
    <dataValidation type="list" imeMode="disabled" allowBlank="1" showInputMessage="1" showErrorMessage="1" prompt="数値のみ" sqref="E22:E39" xr:uid="{00000000-0002-0000-0000-000003000000}">
      <formula1>$B$19:$B$21</formula1>
    </dataValidation>
    <dataValidation type="list" imeMode="disabled" allowBlank="1" showInputMessage="1" showErrorMessage="1" prompt="リストから選択" sqref="C22:C39" xr:uid="{00000000-0002-0000-0000-000004000000}">
      <formula1>$B$19:$B$36</formula1>
    </dataValidation>
    <dataValidation imeMode="on" allowBlank="1" showInputMessage="1" showErrorMessage="1" prompt="「大分県」は省略" sqref="D7:G7" xr:uid="{00000000-0002-0000-0000-000005000000}"/>
    <dataValidation imeMode="disabled" allowBlank="1" showInputMessage="1" showErrorMessage="1" prompt="例：870-0001" sqref="D6" xr:uid="{00000000-0002-0000-0000-000006000000}"/>
    <dataValidation type="list" allowBlank="1" showInputMessage="1" showErrorMessage="1" prompt="リストから選択" sqref="E4" xr:uid="{00000000-0002-0000-0000-000007000000}">
      <formula1>$B$9:$B$10</formula1>
    </dataValidation>
    <dataValidation type="list" allowBlank="1" showInputMessage="1" showErrorMessage="1" prompt="リストから選択" sqref="G4" xr:uid="{00000000-0002-0000-0000-000008000000}">
      <formula1>$B$4:$B$5</formula1>
    </dataValidation>
    <dataValidation type="list" allowBlank="1" showInputMessage="1" showErrorMessage="1" prompt="リストから選択" sqref="E13 E12" xr:uid="{00000000-0002-0000-0000-00000A000000}">
      <formula1>$B$12:$B$13</formula1>
    </dataValidation>
    <dataValidation type="list" allowBlank="1" showInputMessage="1" showErrorMessage="1" prompt="リストから選択" sqref="E5" xr:uid="{00000000-0002-0000-0000-00000B000000}">
      <formula1>$B$16:$B$18</formula1>
    </dataValidation>
    <dataValidation type="textLength" imeMode="disabled" operator="equal" allowBlank="1" showInputMessage="1" showErrorMessage="1" error="入力値が不適切です。_x000a_&quot;JVA+9ケタの数値&quot;を_x000a_再度入力してください。" prompt="JVA+9桁" sqref="H22:H39" xr:uid="{00000000-0002-0000-0000-00000C000000}">
      <formula1>12</formula1>
    </dataValidation>
    <dataValidation imeMode="on" allowBlank="1" showInputMessage="1" showErrorMessage="1" prompt="複数は「・」" sqref="D8:G8" xr:uid="{00000000-0002-0000-0000-00000D000000}"/>
    <dataValidation imeMode="disabled" allowBlank="1" showInputMessage="1" showErrorMessage="1" prompt="例：090-1234-5678" sqref="H11:I11" xr:uid="{00000000-0002-0000-0000-00000E000000}"/>
    <dataValidation type="textLength" imeMode="on" operator="lessThanOrEqual" allowBlank="1" showInputMessage="1" showErrorMessage="1" error="字数オーバーです。_x000a_制限時数130字以内にしてください。" sqref="D47:G47" xr:uid="{00000000-0002-0000-0000-00000F000000}">
      <formula1>130</formula1>
    </dataValidation>
    <dataValidation type="list" errorStyle="warning" allowBlank="1" showInputMessage="1" showErrorMessage="1" error="リストに学校名がない場合は直接入力してください。" prompt="リストから選択" sqref="D4" xr:uid="{00000000-0002-0000-0000-000011000000}">
      <formula1>$A$4:$A$51</formula1>
    </dataValidation>
    <dataValidation type="list" allowBlank="1" showInputMessage="1" showErrorMessage="1" errorTitle="「選手」欄の氏名を先に入力してください" error="「選手」欄の氏名がプルダウンリストに対応しています。先に「選手」欄を入力してから選択してください。" prompt="リストから選択" sqref="D14" xr:uid="{00000000-0002-0000-0000-000012000000}">
      <formula1>$D$22:$D$39</formula1>
    </dataValidation>
    <dataValidation type="list" allowBlank="1" showInputMessage="1" showErrorMessage="1" sqref="H60:I60" xr:uid="{4B3BDB7D-1968-D045-B862-A9CAD0692F41}">
      <formula1>$A$60:$A$64</formula1>
    </dataValidation>
    <dataValidation type="textLength" imeMode="on" operator="lessThanOrEqual" allowBlank="1" showInputMessage="1" showErrorMessage="1" error="字数オーバーです。_x000a_制限時数160字以内にしてください。" sqref="D45:G45" xr:uid="{762AEF84-BECE-C34E-A77D-82DDE9A003AD}">
      <formula1>160</formula1>
    </dataValidation>
  </dataValidations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N38"/>
  <sheetViews>
    <sheetView showGridLines="0" view="pageBreakPreview" topLeftCell="A4" zoomScale="70" zoomScaleNormal="60" zoomScaleSheetLayoutView="70" workbookViewId="0">
      <selection activeCell="C33" sqref="C33:Z37"/>
    </sheetView>
  </sheetViews>
  <sheetFormatPr baseColWidth="10" defaultColWidth="2.1640625" defaultRowHeight="14"/>
  <sheetData>
    <row r="1" spans="1:66">
      <c r="A1" s="139"/>
      <c r="B1" s="139"/>
    </row>
    <row r="2" spans="1:6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</row>
    <row r="3" spans="1:66" ht="12.75" customHeight="1">
      <c r="A3" s="1"/>
      <c r="B3" s="5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</row>
    <row r="4" spans="1:66" ht="13.5" customHeight="1">
      <c r="A4" s="1"/>
      <c r="B4" s="1"/>
      <c r="C4" s="142" t="s">
        <v>92</v>
      </c>
      <c r="D4" s="128"/>
      <c r="E4" s="128"/>
      <c r="F4" s="128"/>
      <c r="G4" s="128"/>
      <c r="H4" s="1"/>
      <c r="I4" s="1"/>
      <c r="J4" s="1"/>
      <c r="K4" s="140" t="str">
        <f>IF(OR(入力シート!D4="",入力シート!E4=""),"学校名入力ミス",入力シート!$D$4&amp;入力シート!$E$4&amp;入力シート!$E$5)</f>
        <v>学校名入力ミス</v>
      </c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2"/>
      <c r="AM4" s="2"/>
      <c r="AN4" s="1"/>
      <c r="AO4" s="1"/>
      <c r="AP4" s="1"/>
      <c r="AQ4" s="1"/>
      <c r="AR4" s="1"/>
      <c r="AS4" s="143"/>
      <c r="AT4" s="143"/>
      <c r="AU4" s="143"/>
      <c r="AV4" s="143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</row>
    <row r="5" spans="1:66">
      <c r="A5" s="1"/>
      <c r="B5" s="1"/>
      <c r="C5" s="128"/>
      <c r="D5" s="128"/>
      <c r="E5" s="128"/>
      <c r="F5" s="128"/>
      <c r="G5" s="128"/>
      <c r="H5" s="1"/>
      <c r="I5" s="1"/>
      <c r="J5" s="1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4" t="str">
        <f>IF(入力シート!D8="","校訓入力ミス",入力シート!D8)</f>
        <v>校訓入力ミス</v>
      </c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</row>
    <row r="6" spans="1:66">
      <c r="A6" s="1"/>
      <c r="B6" s="1"/>
      <c r="C6" s="128"/>
      <c r="D6" s="128"/>
      <c r="E6" s="128"/>
      <c r="F6" s="128"/>
      <c r="G6" s="128"/>
      <c r="H6" s="1"/>
      <c r="I6" s="1"/>
      <c r="J6" s="1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5"/>
      <c r="BN6" s="145"/>
    </row>
    <row r="7" spans="1:66" ht="13.5" customHeight="1">
      <c r="A7" s="1"/>
      <c r="B7" s="1"/>
      <c r="C7" s="128"/>
      <c r="D7" s="128"/>
      <c r="E7" s="128"/>
      <c r="F7" s="128"/>
      <c r="G7" s="128"/>
      <c r="H7" s="1"/>
      <c r="I7" s="1"/>
      <c r="J7" s="1"/>
      <c r="K7" s="146" t="str">
        <f>IF(入力シート!$D$6="","郵便番号入力ミス",IF(入力シート!$D$7="","住所入力ミス","所在地／　〒"&amp;入力シート!$D$6&amp;"  "&amp;入力シート!$D$7))</f>
        <v>郵便番号入力ミス</v>
      </c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2"/>
      <c r="AM7" s="2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</row>
    <row r="8" spans="1:6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</row>
    <row r="9" spans="1:6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</row>
    <row r="11" spans="1:66" s="6" customFormat="1" ht="23.25" customHeight="1">
      <c r="A11" s="129" t="s">
        <v>68</v>
      </c>
      <c r="B11" s="129"/>
      <c r="C11" s="129"/>
      <c r="D11" s="129"/>
      <c r="E11" s="129" t="str">
        <f>IF(入力シート!$D$12="","入力ミス",入力シート!$D$12)</f>
        <v>入力ミス</v>
      </c>
      <c r="F11" s="129"/>
      <c r="G11" s="129"/>
      <c r="H11" s="129"/>
      <c r="I11" s="129"/>
      <c r="J11" s="129"/>
      <c r="K11" s="129" t="str">
        <f>IF(入力シート!D13="","","■コーチ")</f>
        <v/>
      </c>
      <c r="L11" s="129"/>
      <c r="M11" s="129"/>
      <c r="N11" s="129"/>
      <c r="R11" s="129" t="str">
        <f>IF(入力シート!D13="","",入力シート!D13)</f>
        <v/>
      </c>
      <c r="S11" s="129"/>
      <c r="T11" s="129"/>
      <c r="U11" s="129"/>
      <c r="V11" s="129"/>
      <c r="W11" s="129"/>
      <c r="AB11" s="130" t="s">
        <v>76</v>
      </c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131"/>
      <c r="BI11" s="131"/>
      <c r="BJ11" s="131"/>
      <c r="BK11" s="131"/>
      <c r="BL11" s="131"/>
      <c r="BM11" s="131"/>
      <c r="BN11" s="132"/>
    </row>
    <row r="12" spans="1:66" s="7" customFormat="1" ht="23.25" customHeight="1">
      <c r="A12" s="141" t="s">
        <v>69</v>
      </c>
      <c r="B12" s="141"/>
      <c r="C12" s="141"/>
      <c r="D12" s="141"/>
      <c r="E12" s="141" t="str">
        <f>IF(入力シート!D14="","入力ミス",入力シート!D14)</f>
        <v>入力ミス</v>
      </c>
      <c r="F12" s="141"/>
      <c r="G12" s="141"/>
      <c r="H12" s="141"/>
      <c r="I12" s="141"/>
      <c r="J12" s="141"/>
      <c r="K12" s="141" t="str">
        <f>IF(入力シート!D15="","","■マネージャー")</f>
        <v/>
      </c>
      <c r="L12" s="141"/>
      <c r="M12" s="141"/>
      <c r="N12" s="141"/>
      <c r="O12" s="141"/>
      <c r="P12" s="141"/>
      <c r="Q12" s="141"/>
      <c r="R12" s="141" t="str">
        <f>IF(入力シート!D15="","",入力シート!D15)</f>
        <v/>
      </c>
      <c r="S12" s="141"/>
      <c r="T12" s="141"/>
      <c r="U12" s="141"/>
      <c r="V12" s="141"/>
      <c r="W12" s="141"/>
      <c r="AB12" s="133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  <c r="BI12" s="134"/>
      <c r="BJ12" s="134"/>
      <c r="BK12" s="134"/>
      <c r="BL12" s="134"/>
      <c r="BM12" s="134"/>
      <c r="BN12" s="135"/>
    </row>
    <row r="13" spans="1:66">
      <c r="A13" s="128" t="s">
        <v>114</v>
      </c>
      <c r="B13" s="128"/>
      <c r="C13" s="128"/>
      <c r="D13" s="128" t="s">
        <v>70</v>
      </c>
      <c r="E13" s="128"/>
      <c r="F13" s="128"/>
      <c r="G13" s="128"/>
      <c r="H13" s="128"/>
      <c r="I13" s="128"/>
      <c r="J13" s="128"/>
      <c r="K13" s="128"/>
      <c r="L13" s="128"/>
      <c r="M13" s="128" t="s">
        <v>71</v>
      </c>
      <c r="N13" s="128"/>
      <c r="O13" s="128"/>
      <c r="P13" s="128"/>
      <c r="Q13" s="128" t="s">
        <v>72</v>
      </c>
      <c r="R13" s="128"/>
      <c r="S13" s="128"/>
      <c r="T13" s="128"/>
      <c r="U13" s="128"/>
      <c r="V13" s="128" t="s">
        <v>73</v>
      </c>
      <c r="W13" s="128"/>
      <c r="X13" s="128"/>
      <c r="Y13" s="128"/>
      <c r="Z13" s="128"/>
      <c r="AB13" s="133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  <c r="BI13" s="134"/>
      <c r="BJ13" s="134"/>
      <c r="BK13" s="134"/>
      <c r="BL13" s="134"/>
      <c r="BM13" s="134"/>
      <c r="BN13" s="135"/>
    </row>
    <row r="14" spans="1:66" ht="17">
      <c r="A14" s="120" t="str">
        <f>IF(入力シート!C22="","",入力シート!C22)</f>
        <v/>
      </c>
      <c r="B14" s="120"/>
      <c r="C14" s="120"/>
      <c r="D14" s="123">
        <f>IF(入力シート!D22="",0,入力シート!D22)</f>
        <v>0</v>
      </c>
      <c r="E14" s="123"/>
      <c r="F14" s="123"/>
      <c r="G14" s="123"/>
      <c r="H14" s="123"/>
      <c r="I14" s="123"/>
      <c r="J14" s="123"/>
      <c r="K14" s="123"/>
      <c r="L14" s="123"/>
      <c r="M14" s="123">
        <f>IF(入力シート!E22="",0,入力シート!E22&amp;"年")</f>
        <v>0</v>
      </c>
      <c r="N14" s="123"/>
      <c r="O14" s="123"/>
      <c r="P14" s="123"/>
      <c r="Q14" s="124">
        <f>IF(入力シート!F22="",0,入力シート!F22&amp;"cm")</f>
        <v>0</v>
      </c>
      <c r="R14" s="124"/>
      <c r="S14" s="124"/>
      <c r="T14" s="124"/>
      <c r="U14" s="124"/>
      <c r="V14" s="124">
        <f>IF(入力シート!G22="",0,入力シート!G22&amp;"cm")</f>
        <v>0</v>
      </c>
      <c r="W14" s="124"/>
      <c r="X14" s="124"/>
      <c r="Y14" s="124"/>
      <c r="Z14" s="124"/>
      <c r="AB14" s="133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  <c r="BB14" s="134"/>
      <c r="BC14" s="134"/>
      <c r="BD14" s="134"/>
      <c r="BE14" s="134"/>
      <c r="BF14" s="134"/>
      <c r="BG14" s="134"/>
      <c r="BH14" s="134"/>
      <c r="BI14" s="134"/>
      <c r="BJ14" s="134"/>
      <c r="BK14" s="134"/>
      <c r="BL14" s="134"/>
      <c r="BM14" s="134"/>
      <c r="BN14" s="135"/>
    </row>
    <row r="15" spans="1:66" ht="17.25" customHeight="1">
      <c r="A15" s="120" t="str">
        <f>IF(入力シート!C23="","",入力シート!C23)</f>
        <v/>
      </c>
      <c r="B15" s="120"/>
      <c r="C15" s="120"/>
      <c r="D15" s="122">
        <f>IF(入力シート!D23="",0,入力シート!D23)</f>
        <v>0</v>
      </c>
      <c r="E15" s="122"/>
      <c r="F15" s="122"/>
      <c r="G15" s="122"/>
      <c r="H15" s="122"/>
      <c r="I15" s="122"/>
      <c r="J15" s="122"/>
      <c r="K15" s="122"/>
      <c r="L15" s="122"/>
      <c r="M15" s="123">
        <f>IF(入力シート!E23="",0,入力シート!E23&amp;"年")</f>
        <v>0</v>
      </c>
      <c r="N15" s="123"/>
      <c r="O15" s="123"/>
      <c r="P15" s="123"/>
      <c r="Q15" s="124">
        <f>IF(入力シート!F23="",0,入力シート!F23&amp;"cm")</f>
        <v>0</v>
      </c>
      <c r="R15" s="124"/>
      <c r="S15" s="124"/>
      <c r="T15" s="124"/>
      <c r="U15" s="124"/>
      <c r="V15" s="124">
        <f>IF(入力シート!G23="",0,入力シート!G23&amp;"cm")</f>
        <v>0</v>
      </c>
      <c r="W15" s="124"/>
      <c r="X15" s="124"/>
      <c r="Y15" s="124"/>
      <c r="Z15" s="124"/>
      <c r="AB15" s="133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5"/>
    </row>
    <row r="16" spans="1:66" ht="17.25" customHeight="1">
      <c r="A16" s="120" t="str">
        <f>IF(入力シート!C24="","",入力シート!C24)</f>
        <v/>
      </c>
      <c r="B16" s="120"/>
      <c r="C16" s="120"/>
      <c r="D16" s="122">
        <f>IF(入力シート!D24="",0,入力シート!D24)</f>
        <v>0</v>
      </c>
      <c r="E16" s="122"/>
      <c r="F16" s="122"/>
      <c r="G16" s="122"/>
      <c r="H16" s="122"/>
      <c r="I16" s="122"/>
      <c r="J16" s="122"/>
      <c r="K16" s="122"/>
      <c r="L16" s="122"/>
      <c r="M16" s="123">
        <f>IF(入力シート!E24="",0,入力シート!E24&amp;"年")</f>
        <v>0</v>
      </c>
      <c r="N16" s="123"/>
      <c r="O16" s="123"/>
      <c r="P16" s="123"/>
      <c r="Q16" s="124">
        <f>IF(入力シート!F24="",0,入力シート!F24&amp;"cm")</f>
        <v>0</v>
      </c>
      <c r="R16" s="124"/>
      <c r="S16" s="124"/>
      <c r="T16" s="124"/>
      <c r="U16" s="124"/>
      <c r="V16" s="124">
        <f>IF(入力シート!G24="",0,入力シート!G24&amp;"cm")</f>
        <v>0</v>
      </c>
      <c r="W16" s="124"/>
      <c r="X16" s="124"/>
      <c r="Y16" s="124"/>
      <c r="Z16" s="124"/>
      <c r="AB16" s="133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4"/>
      <c r="BH16" s="134"/>
      <c r="BI16" s="134"/>
      <c r="BJ16" s="134"/>
      <c r="BK16" s="134"/>
      <c r="BL16" s="134"/>
      <c r="BM16" s="134"/>
      <c r="BN16" s="135"/>
    </row>
    <row r="17" spans="1:66" ht="17.25" customHeight="1">
      <c r="A17" s="120" t="str">
        <f>IF(入力シート!C25="","",入力シート!C25)</f>
        <v/>
      </c>
      <c r="B17" s="120"/>
      <c r="C17" s="120"/>
      <c r="D17" s="122">
        <f>IF(入力シート!D25="",0,入力シート!D25)</f>
        <v>0</v>
      </c>
      <c r="E17" s="122"/>
      <c r="F17" s="122"/>
      <c r="G17" s="122"/>
      <c r="H17" s="122"/>
      <c r="I17" s="122"/>
      <c r="J17" s="122"/>
      <c r="K17" s="122"/>
      <c r="L17" s="122"/>
      <c r="M17" s="123">
        <f>IF(入力シート!E25="",0,入力シート!E25&amp;"年")</f>
        <v>0</v>
      </c>
      <c r="N17" s="123"/>
      <c r="O17" s="123"/>
      <c r="P17" s="123"/>
      <c r="Q17" s="124">
        <f>IF(入力シート!F25="",0,入力シート!F25&amp;"cm")</f>
        <v>0</v>
      </c>
      <c r="R17" s="124"/>
      <c r="S17" s="124"/>
      <c r="T17" s="124"/>
      <c r="U17" s="124"/>
      <c r="V17" s="124">
        <f>IF(入力シート!G25="",0,入力シート!G25&amp;"cm")</f>
        <v>0</v>
      </c>
      <c r="W17" s="124"/>
      <c r="X17" s="124"/>
      <c r="Y17" s="124"/>
      <c r="Z17" s="124"/>
      <c r="AB17" s="133"/>
      <c r="AC17" s="134"/>
      <c r="AD17" s="134"/>
      <c r="AE17" s="134"/>
      <c r="AF17" s="134"/>
      <c r="AG17" s="134"/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34"/>
      <c r="BC17" s="134"/>
      <c r="BD17" s="134"/>
      <c r="BE17" s="134"/>
      <c r="BF17" s="134"/>
      <c r="BG17" s="134"/>
      <c r="BH17" s="134"/>
      <c r="BI17" s="134"/>
      <c r="BJ17" s="134"/>
      <c r="BK17" s="134"/>
      <c r="BL17" s="134"/>
      <c r="BM17" s="134"/>
      <c r="BN17" s="135"/>
    </row>
    <row r="18" spans="1:66" ht="17.25" customHeight="1">
      <c r="A18" s="120" t="str">
        <f>IF(入力シート!C26="","",入力シート!C26)</f>
        <v/>
      </c>
      <c r="B18" s="120"/>
      <c r="C18" s="120"/>
      <c r="D18" s="122">
        <f>IF(入力シート!D26="",0,入力シート!D26)</f>
        <v>0</v>
      </c>
      <c r="E18" s="122"/>
      <c r="F18" s="122"/>
      <c r="G18" s="122"/>
      <c r="H18" s="122"/>
      <c r="I18" s="122"/>
      <c r="J18" s="122"/>
      <c r="K18" s="122"/>
      <c r="L18" s="122"/>
      <c r="M18" s="123">
        <f>IF(入力シート!E26="",0,入力シート!E26&amp;"年")</f>
        <v>0</v>
      </c>
      <c r="N18" s="123"/>
      <c r="O18" s="123"/>
      <c r="P18" s="123"/>
      <c r="Q18" s="124">
        <f>IF(入力シート!F26="",0,入力シート!F26&amp;"cm")</f>
        <v>0</v>
      </c>
      <c r="R18" s="124"/>
      <c r="S18" s="124"/>
      <c r="T18" s="124"/>
      <c r="U18" s="124"/>
      <c r="V18" s="124">
        <f>IF(入力シート!G26="",0,入力シート!G26&amp;"cm")</f>
        <v>0</v>
      </c>
      <c r="W18" s="124"/>
      <c r="X18" s="124"/>
      <c r="Y18" s="124"/>
      <c r="Z18" s="124"/>
      <c r="AB18" s="133"/>
      <c r="AC18" s="134"/>
      <c r="AD18" s="134"/>
      <c r="AE18" s="134"/>
      <c r="AF18" s="134"/>
      <c r="AG18" s="134"/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4"/>
      <c r="BA18" s="134"/>
      <c r="BB18" s="134"/>
      <c r="BC18" s="134"/>
      <c r="BD18" s="134"/>
      <c r="BE18" s="134"/>
      <c r="BF18" s="134"/>
      <c r="BG18" s="134"/>
      <c r="BH18" s="134"/>
      <c r="BI18" s="134"/>
      <c r="BJ18" s="134"/>
      <c r="BK18" s="134"/>
      <c r="BL18" s="134"/>
      <c r="BM18" s="134"/>
      <c r="BN18" s="135"/>
    </row>
    <row r="19" spans="1:66" ht="17.25" customHeight="1">
      <c r="A19" s="120" t="str">
        <f>IF(入力シート!C27="","",入力シート!C27)</f>
        <v/>
      </c>
      <c r="B19" s="120"/>
      <c r="C19" s="120"/>
      <c r="D19" s="122">
        <f>IF(入力シート!D27="",0,入力シート!D27)</f>
        <v>0</v>
      </c>
      <c r="E19" s="122"/>
      <c r="F19" s="122"/>
      <c r="G19" s="122"/>
      <c r="H19" s="122"/>
      <c r="I19" s="122"/>
      <c r="J19" s="122"/>
      <c r="K19" s="122"/>
      <c r="L19" s="122"/>
      <c r="M19" s="123">
        <f>IF(入力シート!E27="",0,入力シート!E27&amp;"年")</f>
        <v>0</v>
      </c>
      <c r="N19" s="123"/>
      <c r="O19" s="123"/>
      <c r="P19" s="123"/>
      <c r="Q19" s="124">
        <f>IF(入力シート!F27="",0,入力シート!F27&amp;"cm")</f>
        <v>0</v>
      </c>
      <c r="R19" s="124"/>
      <c r="S19" s="124"/>
      <c r="T19" s="124"/>
      <c r="U19" s="124"/>
      <c r="V19" s="124">
        <f>IF(入力シート!G27="",0,入力シート!G27&amp;"cm")</f>
        <v>0</v>
      </c>
      <c r="W19" s="124"/>
      <c r="X19" s="124"/>
      <c r="Y19" s="124"/>
      <c r="Z19" s="124"/>
      <c r="AB19" s="133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  <c r="BI19" s="134"/>
      <c r="BJ19" s="134"/>
      <c r="BK19" s="134"/>
      <c r="BL19" s="134"/>
      <c r="BM19" s="134"/>
      <c r="BN19" s="135"/>
    </row>
    <row r="20" spans="1:66" ht="17.25" customHeight="1">
      <c r="A20" s="120" t="str">
        <f>IF(入力シート!C28="","",入力シート!C28)</f>
        <v/>
      </c>
      <c r="B20" s="120"/>
      <c r="C20" s="120"/>
      <c r="D20" s="122">
        <f>IF(入力シート!D28="",0,入力シート!D28)</f>
        <v>0</v>
      </c>
      <c r="E20" s="122"/>
      <c r="F20" s="122"/>
      <c r="G20" s="122"/>
      <c r="H20" s="122"/>
      <c r="I20" s="122"/>
      <c r="J20" s="122"/>
      <c r="K20" s="122"/>
      <c r="L20" s="122"/>
      <c r="M20" s="123">
        <f>IF(入力シート!E28="",0,入力シート!E28&amp;"年")</f>
        <v>0</v>
      </c>
      <c r="N20" s="123"/>
      <c r="O20" s="123"/>
      <c r="P20" s="123"/>
      <c r="Q20" s="124">
        <f>IF(入力シート!F28="",0,入力シート!F28&amp;"cm")</f>
        <v>0</v>
      </c>
      <c r="R20" s="124"/>
      <c r="S20" s="124"/>
      <c r="T20" s="124"/>
      <c r="U20" s="124"/>
      <c r="V20" s="124">
        <f>IF(入力シート!G28="",0,入力シート!G28&amp;"cm")</f>
        <v>0</v>
      </c>
      <c r="W20" s="124"/>
      <c r="X20" s="124"/>
      <c r="Y20" s="124"/>
      <c r="Z20" s="124"/>
      <c r="AB20" s="133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  <c r="BI20" s="134"/>
      <c r="BJ20" s="134"/>
      <c r="BK20" s="134"/>
      <c r="BL20" s="134"/>
      <c r="BM20" s="134"/>
      <c r="BN20" s="135"/>
    </row>
    <row r="21" spans="1:66" ht="17">
      <c r="A21" s="120" t="str">
        <f>IF(入力シート!C29="","",入力シート!C29)</f>
        <v/>
      </c>
      <c r="B21" s="120"/>
      <c r="C21" s="120"/>
      <c r="D21" s="122">
        <f>IF(入力シート!D29="",0,入力シート!D29)</f>
        <v>0</v>
      </c>
      <c r="E21" s="122"/>
      <c r="F21" s="122"/>
      <c r="G21" s="122"/>
      <c r="H21" s="122"/>
      <c r="I21" s="122"/>
      <c r="J21" s="122"/>
      <c r="K21" s="122"/>
      <c r="L21" s="122"/>
      <c r="M21" s="123">
        <f>IF(入力シート!E29="",0,入力シート!E29&amp;"年")</f>
        <v>0</v>
      </c>
      <c r="N21" s="123"/>
      <c r="O21" s="123"/>
      <c r="P21" s="123"/>
      <c r="Q21" s="124">
        <f>IF(入力シート!F29="",0,入力シート!F29&amp;"cm")</f>
        <v>0</v>
      </c>
      <c r="R21" s="124"/>
      <c r="S21" s="124"/>
      <c r="T21" s="124"/>
      <c r="U21" s="124"/>
      <c r="V21" s="124">
        <f>IF(入力シート!G29="",0,入力シート!G29&amp;"cm")</f>
        <v>0</v>
      </c>
      <c r="W21" s="124"/>
      <c r="X21" s="124"/>
      <c r="Y21" s="124"/>
      <c r="Z21" s="124"/>
      <c r="AB21" s="133"/>
      <c r="AC21" s="134"/>
      <c r="AD21" s="134"/>
      <c r="AE21" s="134"/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5"/>
    </row>
    <row r="22" spans="1:66" ht="17">
      <c r="A22" s="120" t="str">
        <f>IF(入力シート!C30="","",入力シート!C30)</f>
        <v/>
      </c>
      <c r="B22" s="120"/>
      <c r="C22" s="120"/>
      <c r="D22" s="122">
        <f>IF(入力シート!D30="",0,入力シート!D30)</f>
        <v>0</v>
      </c>
      <c r="E22" s="122"/>
      <c r="F22" s="122"/>
      <c r="G22" s="122"/>
      <c r="H22" s="122"/>
      <c r="I22" s="122"/>
      <c r="J22" s="122"/>
      <c r="K22" s="122"/>
      <c r="L22" s="122"/>
      <c r="M22" s="123">
        <f>IF(入力シート!E30="",0,入力シート!E30&amp;"年")</f>
        <v>0</v>
      </c>
      <c r="N22" s="123"/>
      <c r="O22" s="123"/>
      <c r="P22" s="123"/>
      <c r="Q22" s="124">
        <f>IF(入力シート!F30="",0,入力シート!F30&amp;"cm")</f>
        <v>0</v>
      </c>
      <c r="R22" s="124"/>
      <c r="S22" s="124"/>
      <c r="T22" s="124"/>
      <c r="U22" s="124"/>
      <c r="V22" s="124">
        <f>IF(入力シート!G30="",0,入力シート!G30&amp;"cm")</f>
        <v>0</v>
      </c>
      <c r="W22" s="124"/>
      <c r="X22" s="124"/>
      <c r="Y22" s="124"/>
      <c r="Z22" s="124"/>
      <c r="AB22" s="133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5"/>
    </row>
    <row r="23" spans="1:66" ht="17">
      <c r="A23" s="120" t="str">
        <f>IF(入力シート!C31="","",入力シート!C31)</f>
        <v/>
      </c>
      <c r="B23" s="120"/>
      <c r="C23" s="120"/>
      <c r="D23" s="122">
        <f>IF(入力シート!D31="",0,入力シート!D31)</f>
        <v>0</v>
      </c>
      <c r="E23" s="122"/>
      <c r="F23" s="122"/>
      <c r="G23" s="122"/>
      <c r="H23" s="122"/>
      <c r="I23" s="122"/>
      <c r="J23" s="122"/>
      <c r="K23" s="122"/>
      <c r="L23" s="122"/>
      <c r="M23" s="123">
        <f>IF(入力シート!E31="",0,入力シート!E31&amp;"年")</f>
        <v>0</v>
      </c>
      <c r="N23" s="123"/>
      <c r="O23" s="123"/>
      <c r="P23" s="123"/>
      <c r="Q23" s="124">
        <f>IF(入力シート!F31="",0,入力シート!F31&amp;"cm")</f>
        <v>0</v>
      </c>
      <c r="R23" s="124"/>
      <c r="S23" s="124"/>
      <c r="T23" s="124"/>
      <c r="U23" s="124"/>
      <c r="V23" s="124">
        <f>IF(入力シート!G31="",0,入力シート!G31&amp;"cm")</f>
        <v>0</v>
      </c>
      <c r="W23" s="124"/>
      <c r="X23" s="124"/>
      <c r="Y23" s="124"/>
      <c r="Z23" s="124"/>
      <c r="AB23" s="133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  <c r="BJ23" s="134"/>
      <c r="BK23" s="134"/>
      <c r="BL23" s="134"/>
      <c r="BM23" s="134"/>
      <c r="BN23" s="135"/>
    </row>
    <row r="24" spans="1:66" ht="17">
      <c r="A24" s="120" t="str">
        <f>IF(入力シート!C32="","",入力シート!C32)</f>
        <v/>
      </c>
      <c r="B24" s="120"/>
      <c r="C24" s="120"/>
      <c r="D24" s="122">
        <f>IF(入力シート!D32="",0,入力シート!D32)</f>
        <v>0</v>
      </c>
      <c r="E24" s="122"/>
      <c r="F24" s="122"/>
      <c r="G24" s="122"/>
      <c r="H24" s="122"/>
      <c r="I24" s="122"/>
      <c r="J24" s="122"/>
      <c r="K24" s="122"/>
      <c r="L24" s="122"/>
      <c r="M24" s="123">
        <f>IF(入力シート!E32="",0,入力シート!E32&amp;"年")</f>
        <v>0</v>
      </c>
      <c r="N24" s="123"/>
      <c r="O24" s="123"/>
      <c r="P24" s="123"/>
      <c r="Q24" s="124">
        <f>IF(入力シート!F32="",0,入力シート!F32&amp;"cm")</f>
        <v>0</v>
      </c>
      <c r="R24" s="124"/>
      <c r="S24" s="124"/>
      <c r="T24" s="124"/>
      <c r="U24" s="124"/>
      <c r="V24" s="124">
        <f>IF(入力シート!G32="",0,入力シート!G32&amp;"cm")</f>
        <v>0</v>
      </c>
      <c r="W24" s="124"/>
      <c r="X24" s="124"/>
      <c r="Y24" s="124"/>
      <c r="Z24" s="124"/>
      <c r="AB24" s="133"/>
      <c r="AC24" s="134"/>
      <c r="AD24" s="134"/>
      <c r="AE24" s="134"/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35"/>
    </row>
    <row r="25" spans="1:66" ht="17">
      <c r="A25" s="120" t="str">
        <f>IF(入力シート!C33="","",入力シート!C33)</f>
        <v/>
      </c>
      <c r="B25" s="120"/>
      <c r="C25" s="120"/>
      <c r="D25" s="122">
        <f>IF(入力シート!D33="",0,入力シート!D33)</f>
        <v>0</v>
      </c>
      <c r="E25" s="122"/>
      <c r="F25" s="122"/>
      <c r="G25" s="122"/>
      <c r="H25" s="122"/>
      <c r="I25" s="122"/>
      <c r="J25" s="122"/>
      <c r="K25" s="122"/>
      <c r="L25" s="122"/>
      <c r="M25" s="123">
        <f>IF(入力シート!E33="",0,入力シート!E33&amp;"年")</f>
        <v>0</v>
      </c>
      <c r="N25" s="123"/>
      <c r="O25" s="123"/>
      <c r="P25" s="123"/>
      <c r="Q25" s="124">
        <f>IF(入力シート!F33="",0,入力シート!F33&amp;"cm")</f>
        <v>0</v>
      </c>
      <c r="R25" s="124"/>
      <c r="S25" s="124"/>
      <c r="T25" s="124"/>
      <c r="U25" s="124"/>
      <c r="V25" s="124">
        <f>IF(入力シート!G33="",0,入力シート!G33&amp;"cm")</f>
        <v>0</v>
      </c>
      <c r="W25" s="124"/>
      <c r="X25" s="124"/>
      <c r="Y25" s="124"/>
      <c r="Z25" s="124"/>
      <c r="AB25" s="133"/>
      <c r="AC25" s="134"/>
      <c r="AD25" s="134"/>
      <c r="AE25" s="134"/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  <c r="BI25" s="134"/>
      <c r="BJ25" s="134"/>
      <c r="BK25" s="134"/>
      <c r="BL25" s="134"/>
      <c r="BM25" s="134"/>
      <c r="BN25" s="135"/>
    </row>
    <row r="26" spans="1:66" ht="17">
      <c r="A26" s="120" t="str">
        <f>IF(入力シート!C34="","",入力シート!C34)</f>
        <v/>
      </c>
      <c r="B26" s="120"/>
      <c r="C26" s="120"/>
      <c r="D26" s="122">
        <f>IF(入力シート!D34="",0,入力シート!D34)</f>
        <v>0</v>
      </c>
      <c r="E26" s="122"/>
      <c r="F26" s="122"/>
      <c r="G26" s="122"/>
      <c r="H26" s="122"/>
      <c r="I26" s="122"/>
      <c r="J26" s="122"/>
      <c r="K26" s="122"/>
      <c r="L26" s="122"/>
      <c r="M26" s="123">
        <f>IF(入力シート!E34="",0,入力シート!E34&amp;"年")</f>
        <v>0</v>
      </c>
      <c r="N26" s="123"/>
      <c r="O26" s="123"/>
      <c r="P26" s="123"/>
      <c r="Q26" s="124">
        <f>IF(入力シート!F34="",0,入力シート!F34&amp;"cm")</f>
        <v>0</v>
      </c>
      <c r="R26" s="124"/>
      <c r="S26" s="124"/>
      <c r="T26" s="124"/>
      <c r="U26" s="124"/>
      <c r="V26" s="124">
        <f>IF(入力シート!G34="",0,入力シート!G34&amp;"cm")</f>
        <v>0</v>
      </c>
      <c r="W26" s="124"/>
      <c r="X26" s="124"/>
      <c r="Y26" s="124"/>
      <c r="Z26" s="124"/>
      <c r="AB26" s="133"/>
      <c r="AC26" s="134"/>
      <c r="AD26" s="134"/>
      <c r="AE26" s="134"/>
      <c r="AF26" s="134"/>
      <c r="AG26" s="134"/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  <c r="AV26" s="134"/>
      <c r="AW26" s="134"/>
      <c r="AX26" s="134"/>
      <c r="AY26" s="134"/>
      <c r="AZ26" s="134"/>
      <c r="BA26" s="134"/>
      <c r="BB26" s="134"/>
      <c r="BC26" s="134"/>
      <c r="BD26" s="134"/>
      <c r="BE26" s="134"/>
      <c r="BF26" s="134"/>
      <c r="BG26" s="134"/>
      <c r="BH26" s="134"/>
      <c r="BI26" s="134"/>
      <c r="BJ26" s="134"/>
      <c r="BK26" s="134"/>
      <c r="BL26" s="134"/>
      <c r="BM26" s="134"/>
      <c r="BN26" s="135"/>
    </row>
    <row r="27" spans="1:66" ht="17">
      <c r="A27" s="120" t="str">
        <f>IF(入力シート!C35="","",入力シート!C35)</f>
        <v/>
      </c>
      <c r="B27" s="120"/>
      <c r="C27" s="120"/>
      <c r="D27" s="122">
        <f>IF(入力シート!D35="",0,入力シート!D35)</f>
        <v>0</v>
      </c>
      <c r="E27" s="122"/>
      <c r="F27" s="122"/>
      <c r="G27" s="122"/>
      <c r="H27" s="122"/>
      <c r="I27" s="122"/>
      <c r="J27" s="122"/>
      <c r="K27" s="122"/>
      <c r="L27" s="122"/>
      <c r="M27" s="123">
        <f>IF(入力シート!E35="",0,入力シート!E35&amp;"年")</f>
        <v>0</v>
      </c>
      <c r="N27" s="123"/>
      <c r="O27" s="123"/>
      <c r="P27" s="123"/>
      <c r="Q27" s="124">
        <f>IF(入力シート!F35="",0,入力シート!F35&amp;"cm")</f>
        <v>0</v>
      </c>
      <c r="R27" s="124"/>
      <c r="S27" s="124"/>
      <c r="T27" s="124"/>
      <c r="U27" s="124"/>
      <c r="V27" s="124">
        <f>IF(入力シート!G35="",0,入力シート!G35&amp;"cm")</f>
        <v>0</v>
      </c>
      <c r="W27" s="124"/>
      <c r="X27" s="124"/>
      <c r="Y27" s="124"/>
      <c r="Z27" s="124"/>
      <c r="AB27" s="133"/>
      <c r="AC27" s="134"/>
      <c r="AD27" s="134"/>
      <c r="AE27" s="134"/>
      <c r="AF27" s="134"/>
      <c r="AG27" s="134"/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  <c r="AV27" s="134"/>
      <c r="AW27" s="134"/>
      <c r="AX27" s="134"/>
      <c r="AY27" s="134"/>
      <c r="AZ27" s="134"/>
      <c r="BA27" s="134"/>
      <c r="BB27" s="134"/>
      <c r="BC27" s="134"/>
      <c r="BD27" s="134"/>
      <c r="BE27" s="134"/>
      <c r="BF27" s="134"/>
      <c r="BG27" s="134"/>
      <c r="BH27" s="134"/>
      <c r="BI27" s="134"/>
      <c r="BJ27" s="134"/>
      <c r="BK27" s="134"/>
      <c r="BL27" s="134"/>
      <c r="BM27" s="134"/>
      <c r="BN27" s="135"/>
    </row>
    <row r="28" spans="1:66" ht="17">
      <c r="A28" s="120" t="str">
        <f>IF(入力シート!C36="","",入力シート!C36)</f>
        <v/>
      </c>
      <c r="B28" s="120"/>
      <c r="C28" s="120"/>
      <c r="D28" s="122">
        <f>IF(入力シート!D36="",0,入力シート!D36)</f>
        <v>0</v>
      </c>
      <c r="E28" s="122"/>
      <c r="F28" s="122"/>
      <c r="G28" s="122"/>
      <c r="H28" s="122"/>
      <c r="I28" s="122"/>
      <c r="J28" s="122"/>
      <c r="K28" s="122"/>
      <c r="L28" s="122"/>
      <c r="M28" s="123">
        <f>IF(入力シート!E36="",0,入力シート!E36&amp;"年")</f>
        <v>0</v>
      </c>
      <c r="N28" s="123"/>
      <c r="O28" s="123"/>
      <c r="P28" s="123"/>
      <c r="Q28" s="124">
        <f>IF(入力シート!F36="",0,入力シート!F36&amp;"cm")</f>
        <v>0</v>
      </c>
      <c r="R28" s="124"/>
      <c r="S28" s="124"/>
      <c r="T28" s="124"/>
      <c r="U28" s="124"/>
      <c r="V28" s="124">
        <f>IF(入力シート!G36="",0,入力シート!G36&amp;"cm")</f>
        <v>0</v>
      </c>
      <c r="W28" s="124"/>
      <c r="X28" s="124"/>
      <c r="Y28" s="124"/>
      <c r="Z28" s="124"/>
      <c r="AB28" s="133"/>
      <c r="AC28" s="134"/>
      <c r="AD28" s="134"/>
      <c r="AE28" s="134"/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/>
      <c r="BD28" s="134"/>
      <c r="BE28" s="134"/>
      <c r="BF28" s="134"/>
      <c r="BG28" s="134"/>
      <c r="BH28" s="134"/>
      <c r="BI28" s="134"/>
      <c r="BJ28" s="134"/>
      <c r="BK28" s="134"/>
      <c r="BL28" s="134"/>
      <c r="BM28" s="134"/>
      <c r="BN28" s="135"/>
    </row>
    <row r="29" spans="1:66" ht="17">
      <c r="A29" s="120" t="str">
        <f>IF(入力シート!C37="","",入力シート!C37)</f>
        <v/>
      </c>
      <c r="B29" s="120"/>
      <c r="C29" s="120"/>
      <c r="D29" s="122">
        <f>IF(入力シート!D37="",0,入力シート!D37)</f>
        <v>0</v>
      </c>
      <c r="E29" s="122"/>
      <c r="F29" s="122"/>
      <c r="G29" s="122"/>
      <c r="H29" s="122"/>
      <c r="I29" s="122"/>
      <c r="J29" s="122"/>
      <c r="K29" s="122"/>
      <c r="L29" s="122"/>
      <c r="M29" s="123">
        <f>IF(入力シート!E37="",0,入力シート!E37&amp;"年")</f>
        <v>0</v>
      </c>
      <c r="N29" s="123"/>
      <c r="O29" s="123"/>
      <c r="P29" s="123"/>
      <c r="Q29" s="124">
        <f>IF(入力シート!F37="",0,入力シート!F37&amp;"cm")</f>
        <v>0</v>
      </c>
      <c r="R29" s="124"/>
      <c r="S29" s="124"/>
      <c r="T29" s="124"/>
      <c r="U29" s="124"/>
      <c r="V29" s="124">
        <f>IF(入力シート!G37="",0,入力シート!G37&amp;"cm")</f>
        <v>0</v>
      </c>
      <c r="W29" s="124"/>
      <c r="X29" s="124"/>
      <c r="Y29" s="124"/>
      <c r="Z29" s="124"/>
      <c r="AB29" s="133"/>
      <c r="AC29" s="134"/>
      <c r="AD29" s="134"/>
      <c r="AE29" s="134"/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4"/>
      <c r="BI29" s="134"/>
      <c r="BJ29" s="134"/>
      <c r="BK29" s="134"/>
      <c r="BL29" s="134"/>
      <c r="BM29" s="134"/>
      <c r="BN29" s="135"/>
    </row>
    <row r="30" spans="1:66" ht="17">
      <c r="A30" s="120" t="str">
        <f>IF(入力シート!C38="","",入力シート!C38)</f>
        <v/>
      </c>
      <c r="B30" s="120"/>
      <c r="C30" s="120"/>
      <c r="D30" s="122">
        <f>IF(入力シート!D38="",0,入力シート!D38)</f>
        <v>0</v>
      </c>
      <c r="E30" s="122"/>
      <c r="F30" s="122"/>
      <c r="G30" s="122"/>
      <c r="H30" s="122"/>
      <c r="I30" s="122"/>
      <c r="J30" s="122"/>
      <c r="K30" s="122"/>
      <c r="L30" s="122"/>
      <c r="M30" s="123">
        <f>IF(入力シート!E38="",0,入力シート!E38&amp;"年")</f>
        <v>0</v>
      </c>
      <c r="N30" s="123"/>
      <c r="O30" s="123"/>
      <c r="P30" s="123"/>
      <c r="Q30" s="124">
        <f>IF(入力シート!F38="",0,入力シート!F38&amp;"cm")</f>
        <v>0</v>
      </c>
      <c r="R30" s="124"/>
      <c r="S30" s="124"/>
      <c r="T30" s="124"/>
      <c r="U30" s="124"/>
      <c r="V30" s="124">
        <f>IF(入力シート!G38="",0,入力シート!G38&amp;"cm")</f>
        <v>0</v>
      </c>
      <c r="W30" s="124"/>
      <c r="X30" s="124"/>
      <c r="Y30" s="124"/>
      <c r="Z30" s="124"/>
      <c r="AB30" s="133"/>
      <c r="AC30" s="134"/>
      <c r="AD30" s="134"/>
      <c r="AE30" s="134"/>
      <c r="AF30" s="134"/>
      <c r="AG30" s="134"/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5"/>
    </row>
    <row r="31" spans="1:66" ht="17">
      <c r="A31" s="120" t="str">
        <f>IF(入力シート!C39="","",入力シート!C39)</f>
        <v/>
      </c>
      <c r="B31" s="120"/>
      <c r="C31" s="120"/>
      <c r="D31" s="122">
        <f>IF(入力シート!D39="",0,入力シート!D39)</f>
        <v>0</v>
      </c>
      <c r="E31" s="122"/>
      <c r="F31" s="122"/>
      <c r="G31" s="122"/>
      <c r="H31" s="122"/>
      <c r="I31" s="122"/>
      <c r="J31" s="122"/>
      <c r="K31" s="122"/>
      <c r="L31" s="122"/>
      <c r="M31" s="123">
        <f>IF(入力シート!E39="",0,入力シート!E39&amp;"年")</f>
        <v>0</v>
      </c>
      <c r="N31" s="123"/>
      <c r="O31" s="123"/>
      <c r="P31" s="123"/>
      <c r="Q31" s="124">
        <f>IF(入力シート!F39="",0,入力シート!F39&amp;"cm")</f>
        <v>0</v>
      </c>
      <c r="R31" s="124"/>
      <c r="S31" s="124"/>
      <c r="T31" s="124"/>
      <c r="U31" s="124"/>
      <c r="V31" s="124">
        <f>IF(入力シート!G39="",0,入力シート!G39&amp;"cm")</f>
        <v>0</v>
      </c>
      <c r="W31" s="124"/>
      <c r="X31" s="124"/>
      <c r="Y31" s="124"/>
      <c r="Z31" s="124"/>
      <c r="AB31" s="136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137"/>
      <c r="BD31" s="137"/>
      <c r="BE31" s="137"/>
      <c r="BF31" s="137"/>
      <c r="BG31" s="137"/>
      <c r="BH31" s="137"/>
      <c r="BI31" s="137"/>
      <c r="BJ31" s="137"/>
      <c r="BK31" s="137"/>
      <c r="BL31" s="137"/>
      <c r="BM31" s="137"/>
      <c r="BN31" s="138"/>
    </row>
    <row r="33" spans="1:66">
      <c r="A33" s="126" t="s">
        <v>74</v>
      </c>
      <c r="B33" s="126"/>
      <c r="C33" s="125" t="str">
        <f>IF(入力シート!D45="","未入力",入力シート!D45)</f>
        <v>未入力</v>
      </c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B33" s="127" t="s">
        <v>75</v>
      </c>
      <c r="AC33" s="127"/>
      <c r="AD33" s="125" t="str">
        <f>IF(入力シート!D47="","未入力",入力シート!D47)</f>
        <v>未入力</v>
      </c>
      <c r="AE33" s="125"/>
      <c r="AF33" s="125"/>
      <c r="AG33" s="125"/>
      <c r="AH33" s="125"/>
      <c r="AI33" s="125"/>
      <c r="AJ33" s="125"/>
      <c r="AK33" s="125"/>
      <c r="AL33" s="125"/>
      <c r="AM33" s="125"/>
      <c r="AN33" s="125"/>
      <c r="AO33" s="125"/>
      <c r="AP33" s="125"/>
      <c r="AQ33" s="125"/>
      <c r="AR33" s="125"/>
      <c r="AS33" s="125"/>
      <c r="AT33" s="125"/>
      <c r="AU33" s="125"/>
      <c r="AV33" s="125"/>
      <c r="AW33" s="125"/>
      <c r="AX33" s="125"/>
      <c r="AY33" s="125"/>
      <c r="AZ33" s="125"/>
      <c r="BA33" s="125"/>
      <c r="BB33" s="125"/>
      <c r="BC33" s="125"/>
      <c r="BD33" s="125"/>
      <c r="BE33" s="125"/>
      <c r="BF33" s="125"/>
      <c r="BG33" s="125"/>
      <c r="BH33" s="125"/>
      <c r="BI33" s="125"/>
      <c r="BJ33" s="125"/>
      <c r="BK33" s="125"/>
      <c r="BL33" s="125"/>
      <c r="BM33" s="125"/>
      <c r="BN33" s="125"/>
    </row>
    <row r="34" spans="1:66">
      <c r="A34" s="126"/>
      <c r="B34" s="126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B34" s="127"/>
      <c r="AC34" s="127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25"/>
      <c r="AY34" s="125"/>
      <c r="AZ34" s="125"/>
      <c r="BA34" s="125"/>
      <c r="BB34" s="125"/>
      <c r="BC34" s="125"/>
      <c r="BD34" s="125"/>
      <c r="BE34" s="125"/>
      <c r="BF34" s="125"/>
      <c r="BG34" s="125"/>
      <c r="BH34" s="125"/>
      <c r="BI34" s="125"/>
      <c r="BJ34" s="125"/>
      <c r="BK34" s="125"/>
      <c r="BL34" s="125"/>
      <c r="BM34" s="125"/>
      <c r="BN34" s="125"/>
    </row>
    <row r="35" spans="1:66">
      <c r="A35" s="126"/>
      <c r="B35" s="126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B35" s="127"/>
      <c r="AC35" s="127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  <c r="AP35" s="125"/>
      <c r="AQ35" s="125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125"/>
      <c r="BM35" s="125"/>
      <c r="BN35" s="125"/>
    </row>
    <row r="36" spans="1:66">
      <c r="A36" s="126"/>
      <c r="B36" s="126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B36" s="127"/>
      <c r="AC36" s="127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125"/>
      <c r="AP36" s="125"/>
      <c r="AQ36" s="125"/>
      <c r="AR36" s="125"/>
      <c r="AS36" s="125"/>
      <c r="AT36" s="125"/>
      <c r="AU36" s="125"/>
      <c r="AV36" s="125"/>
      <c r="AW36" s="125"/>
      <c r="AX36" s="125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</row>
    <row r="37" spans="1:66">
      <c r="A37" s="126"/>
      <c r="B37" s="126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B37" s="127"/>
      <c r="AC37" s="127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  <c r="AO37" s="125"/>
      <c r="AP37" s="125"/>
      <c r="AQ37" s="125"/>
      <c r="AR37" s="125"/>
      <c r="AS37" s="125"/>
      <c r="AT37" s="125"/>
      <c r="AU37" s="125"/>
      <c r="AV37" s="125"/>
      <c r="AW37" s="125"/>
      <c r="AX37" s="125"/>
      <c r="AY37" s="125"/>
      <c r="AZ37" s="125"/>
      <c r="BA37" s="125"/>
      <c r="BB37" s="125"/>
      <c r="BC37" s="125"/>
      <c r="BD37" s="125"/>
      <c r="BE37" s="125"/>
      <c r="BF37" s="125"/>
      <c r="BG37" s="125"/>
      <c r="BH37" s="125"/>
      <c r="BI37" s="125"/>
      <c r="BJ37" s="125"/>
      <c r="BK37" s="125"/>
      <c r="BL37" s="125"/>
      <c r="BM37" s="125"/>
      <c r="BN37" s="125"/>
    </row>
    <row r="38" spans="1:66">
      <c r="A38" s="126"/>
      <c r="B38" s="126"/>
      <c r="C38" s="121" t="str">
        <f>IF(入力シート!D14="","「主将」 未入力",IF(入力シート!$I$44="",入力シート!D14&amp;"  主将","選手代表　"&amp;入力シート!$I$44))</f>
        <v>「主将」 未入力</v>
      </c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  <c r="AB38" s="127"/>
      <c r="AC38" s="127"/>
      <c r="AD38" s="121" t="str">
        <f>IF(OR(入力シート!D4="",入力シート!E4=""),"「学校名」　未入力",IF(入力シート!D11="","「学校長」　未入力",入力シート!D4&amp;入力シート!E4&amp;"  "&amp;入力シート!D11&amp;"　校長"))</f>
        <v>「学校名」　未入力</v>
      </c>
      <c r="AE38" s="121"/>
      <c r="AF38" s="121"/>
      <c r="AG38" s="121"/>
      <c r="AH38" s="121"/>
      <c r="AI38" s="121"/>
      <c r="AJ38" s="121"/>
      <c r="AK38" s="121"/>
      <c r="AL38" s="121"/>
      <c r="AM38" s="121"/>
      <c r="AN38" s="121"/>
      <c r="AO38" s="121"/>
      <c r="AP38" s="121"/>
      <c r="AQ38" s="121"/>
      <c r="AR38" s="121"/>
      <c r="AS38" s="121"/>
      <c r="AT38" s="121"/>
      <c r="AU38" s="121"/>
      <c r="AV38" s="121"/>
      <c r="AW38" s="121"/>
      <c r="AX38" s="121"/>
      <c r="AY38" s="121"/>
      <c r="AZ38" s="121"/>
      <c r="BA38" s="121"/>
      <c r="BB38" s="121"/>
      <c r="BC38" s="121"/>
      <c r="BD38" s="121"/>
      <c r="BE38" s="121"/>
      <c r="BF38" s="121"/>
      <c r="BG38" s="121"/>
      <c r="BH38" s="121"/>
      <c r="BI38" s="121"/>
      <c r="BJ38" s="121"/>
      <c r="BK38" s="121"/>
      <c r="BL38" s="121"/>
      <c r="BM38" s="121"/>
      <c r="BN38" s="121"/>
    </row>
  </sheetData>
  <sheetProtection selectLockedCells="1" selectUnlockedCells="1"/>
  <mergeCells count="116">
    <mergeCell ref="K11:N11"/>
    <mergeCell ref="R11:W11"/>
    <mergeCell ref="AB11:BN31"/>
    <mergeCell ref="A13:C13"/>
    <mergeCell ref="D13:L13"/>
    <mergeCell ref="A1:B1"/>
    <mergeCell ref="K4:AK6"/>
    <mergeCell ref="V13:Z13"/>
    <mergeCell ref="R12:W12"/>
    <mergeCell ref="C4:G7"/>
    <mergeCell ref="AS4:AV4"/>
    <mergeCell ref="AL5:BN6"/>
    <mergeCell ref="K7:AK7"/>
    <mergeCell ref="A11:D11"/>
    <mergeCell ref="E11:J11"/>
    <mergeCell ref="A14:C14"/>
    <mergeCell ref="D14:L14"/>
    <mergeCell ref="M14:P14"/>
    <mergeCell ref="Q14:U14"/>
    <mergeCell ref="V14:Z14"/>
    <mergeCell ref="A12:D12"/>
    <mergeCell ref="E12:J12"/>
    <mergeCell ref="K12:Q12"/>
    <mergeCell ref="M13:P13"/>
    <mergeCell ref="Q13:U13"/>
    <mergeCell ref="A15:C15"/>
    <mergeCell ref="D15:L15"/>
    <mergeCell ref="M15:P15"/>
    <mergeCell ref="Q15:U15"/>
    <mergeCell ref="V15:Z15"/>
    <mergeCell ref="A16:C16"/>
    <mergeCell ref="D16:L16"/>
    <mergeCell ref="M16:P16"/>
    <mergeCell ref="Q16:U16"/>
    <mergeCell ref="V16:Z16"/>
    <mergeCell ref="A17:C17"/>
    <mergeCell ref="D17:L17"/>
    <mergeCell ref="M17:P17"/>
    <mergeCell ref="Q17:U17"/>
    <mergeCell ref="V17:Z17"/>
    <mergeCell ref="A18:C18"/>
    <mergeCell ref="D18:L18"/>
    <mergeCell ref="M18:P18"/>
    <mergeCell ref="Q18:U18"/>
    <mergeCell ref="V18:Z18"/>
    <mergeCell ref="A19:C19"/>
    <mergeCell ref="D19:L19"/>
    <mergeCell ref="M19:P19"/>
    <mergeCell ref="Q19:U19"/>
    <mergeCell ref="V19:Z19"/>
    <mergeCell ref="A20:C20"/>
    <mergeCell ref="D20:L20"/>
    <mergeCell ref="M20:P20"/>
    <mergeCell ref="Q20:U20"/>
    <mergeCell ref="V20:Z20"/>
    <mergeCell ref="A21:C21"/>
    <mergeCell ref="D21:L21"/>
    <mergeCell ref="M21:P21"/>
    <mergeCell ref="Q21:U21"/>
    <mergeCell ref="V21:Z21"/>
    <mergeCell ref="A22:C22"/>
    <mergeCell ref="D22:L22"/>
    <mergeCell ref="M22:P22"/>
    <mergeCell ref="Q22:U22"/>
    <mergeCell ref="V22:Z22"/>
    <mergeCell ref="A23:C23"/>
    <mergeCell ref="D23:L23"/>
    <mergeCell ref="M23:P23"/>
    <mergeCell ref="Q23:U23"/>
    <mergeCell ref="V23:Z23"/>
    <mergeCell ref="A24:C24"/>
    <mergeCell ref="D24:L24"/>
    <mergeCell ref="M24:P24"/>
    <mergeCell ref="Q24:U24"/>
    <mergeCell ref="V24:Z24"/>
    <mergeCell ref="AB33:AC38"/>
    <mergeCell ref="M31:P31"/>
    <mergeCell ref="Q31:U31"/>
    <mergeCell ref="V31:Z31"/>
    <mergeCell ref="A26:C26"/>
    <mergeCell ref="D26:L26"/>
    <mergeCell ref="M26:P26"/>
    <mergeCell ref="Q26:U26"/>
    <mergeCell ref="V26:Z26"/>
    <mergeCell ref="A27:C27"/>
    <mergeCell ref="D27:L27"/>
    <mergeCell ref="M27:P27"/>
    <mergeCell ref="A28:C28"/>
    <mergeCell ref="D28:L28"/>
    <mergeCell ref="M28:P28"/>
    <mergeCell ref="Q28:U28"/>
    <mergeCell ref="V28:Z28"/>
    <mergeCell ref="A25:C25"/>
    <mergeCell ref="C38:Z38"/>
    <mergeCell ref="AD38:BN38"/>
    <mergeCell ref="A30:C30"/>
    <mergeCell ref="D30:L30"/>
    <mergeCell ref="M30:P30"/>
    <mergeCell ref="Q30:U30"/>
    <mergeCell ref="V30:Z30"/>
    <mergeCell ref="A31:C31"/>
    <mergeCell ref="D31:L31"/>
    <mergeCell ref="D25:L25"/>
    <mergeCell ref="M25:P25"/>
    <mergeCell ref="Q25:U25"/>
    <mergeCell ref="V25:Z25"/>
    <mergeCell ref="M29:P29"/>
    <mergeCell ref="AD33:BN37"/>
    <mergeCell ref="Q27:U27"/>
    <mergeCell ref="V27:Z27"/>
    <mergeCell ref="Q29:U29"/>
    <mergeCell ref="V29:Z29"/>
    <mergeCell ref="A29:C29"/>
    <mergeCell ref="D29:L29"/>
    <mergeCell ref="A33:B38"/>
    <mergeCell ref="C33:Z37"/>
  </mergeCells>
  <phoneticPr fontId="1"/>
  <conditionalFormatting sqref="A14:C31">
    <cfRule type="cellIs" dxfId="23" priority="11" operator="between">
      <formula>1</formula>
      <formula>18</formula>
    </cfRule>
  </conditionalFormatting>
  <conditionalFormatting sqref="C33:Z38 AD33:BN38">
    <cfRule type="containsText" dxfId="22" priority="4" operator="containsText" text="未入力">
      <formula>NOT(ISERROR(SEARCH("未入力",C33)))</formula>
    </cfRule>
  </conditionalFormatting>
  <conditionalFormatting sqref="D14:L31">
    <cfRule type="cellIs" dxfId="21" priority="9" operator="greaterThan">
      <formula>0</formula>
    </cfRule>
  </conditionalFormatting>
  <conditionalFormatting sqref="K4:AK6">
    <cfRule type="containsText" dxfId="20" priority="18" operator="containsText" text="学校名入力ミス">
      <formula>NOT(ISERROR(SEARCH("学校名入力ミス",K4)))</formula>
    </cfRule>
    <cfRule type="containsText" dxfId="19" priority="20" operator="containsText" text="学校名が未入力です">
      <formula>NOT(ISERROR(SEARCH("学校名が未入力です",K4)))</formula>
    </cfRule>
  </conditionalFormatting>
  <conditionalFormatting sqref="K7:AK7 E11:J12">
    <cfRule type="containsText" dxfId="18" priority="17" operator="containsText" text="入力ミス">
      <formula>NOT(ISERROR(SEARCH("入力ミス",E7)))</formula>
    </cfRule>
  </conditionalFormatting>
  <conditionalFormatting sqref="M14:Z31">
    <cfRule type="cellIs" dxfId="17" priority="1" operator="greaterThan">
      <formula>0</formula>
    </cfRule>
  </conditionalFormatting>
  <conditionalFormatting sqref="AL5:BN6">
    <cfRule type="containsText" dxfId="16" priority="19" operator="containsText" text="校訓入力ミス">
      <formula>NOT(ISERROR(SEARCH("校訓入力ミス",AL5)))</formula>
    </cfRule>
    <cfRule type="containsText" dxfId="15" priority="21" operator="containsText" text="校訓が未入力です">
      <formula>NOT(ISERROR(SEARCH("校訓が未入力です",AL5)))</formula>
    </cfRule>
  </conditionalFormatting>
  <dataValidations count="1">
    <dataValidation imeMode="off" allowBlank="1" showInputMessage="1" showErrorMessage="1" sqref="M14:P31" xr:uid="{00000000-0002-0000-0100-000000000000}"/>
  </dataValidations>
  <printOptions horizontalCentered="1" verticalCentered="1"/>
  <pageMargins left="0" right="0" top="0" bottom="0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BN48"/>
  <sheetViews>
    <sheetView showGridLines="0" zoomScale="108" zoomScaleNormal="60" zoomScaleSheetLayoutView="70" workbookViewId="0">
      <selection activeCell="AG19" sqref="AG19"/>
    </sheetView>
  </sheetViews>
  <sheetFormatPr baseColWidth="10" defaultColWidth="2.1640625" defaultRowHeight="14"/>
  <sheetData>
    <row r="1" spans="1:66">
      <c r="A1" s="139"/>
      <c r="B1" s="139"/>
    </row>
    <row r="2" spans="1:6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</row>
    <row r="3" spans="1:66" ht="12.75" customHeight="1">
      <c r="A3" s="1"/>
      <c r="B3" s="5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</row>
    <row r="4" spans="1:66" ht="13.5" customHeight="1">
      <c r="A4" s="1"/>
      <c r="B4" s="1"/>
      <c r="C4" s="142" t="s">
        <v>92</v>
      </c>
      <c r="D4" s="128"/>
      <c r="E4" s="128"/>
      <c r="F4" s="128"/>
      <c r="G4" s="128"/>
      <c r="H4" s="1"/>
      <c r="I4" s="1"/>
      <c r="J4" s="1"/>
      <c r="K4" s="140" t="str">
        <f>IF(OR(入力シート!D4="",入力シート!E4=""),"学校名入力ミス",入力シート!$D$4&amp;入力シート!$E$4&amp;入力シート!$E$5)</f>
        <v>学校名入力ミス</v>
      </c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2"/>
      <c r="AM4" s="2"/>
      <c r="AN4" s="1"/>
      <c r="AO4" s="1"/>
      <c r="AP4" s="1"/>
      <c r="AQ4" s="1"/>
      <c r="AR4" s="1"/>
      <c r="AS4" s="143"/>
      <c r="AT4" s="143"/>
      <c r="AU4" s="143"/>
      <c r="AV4" s="143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</row>
    <row r="5" spans="1:66">
      <c r="A5" s="1"/>
      <c r="B5" s="1"/>
      <c r="C5" s="128"/>
      <c r="D5" s="128"/>
      <c r="E5" s="128"/>
      <c r="F5" s="128"/>
      <c r="G5" s="128"/>
      <c r="H5" s="1"/>
      <c r="I5" s="1"/>
      <c r="J5" s="1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4" t="str">
        <f>IF(入力シート!D8="","校訓入力ミス",入力シート!D8)</f>
        <v>校訓入力ミス</v>
      </c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</row>
    <row r="6" spans="1:66">
      <c r="A6" s="1"/>
      <c r="B6" s="1"/>
      <c r="C6" s="128"/>
      <c r="D6" s="128"/>
      <c r="E6" s="128"/>
      <c r="F6" s="128"/>
      <c r="G6" s="128"/>
      <c r="H6" s="1"/>
      <c r="I6" s="1"/>
      <c r="J6" s="1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5"/>
      <c r="BN6" s="145"/>
    </row>
    <row r="7" spans="1:66" ht="13.5" customHeight="1">
      <c r="A7" s="1"/>
      <c r="B7" s="1"/>
      <c r="C7" s="128"/>
      <c r="D7" s="128"/>
      <c r="E7" s="128"/>
      <c r="F7" s="128"/>
      <c r="G7" s="128"/>
      <c r="H7" s="1"/>
      <c r="I7" s="1"/>
      <c r="J7" s="1"/>
      <c r="K7" s="146" t="str">
        <f>IF(入力シート!$D$6="","郵便番号入力ミス",IF(入力シート!$D$7="","住所入力ミス","所在地／　〒"&amp;入力シート!$D$6&amp;"  "&amp;入力シート!$D$7))</f>
        <v>郵便番号入力ミス</v>
      </c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2"/>
      <c r="AM7" s="2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</row>
    <row r="8" spans="1:6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</row>
    <row r="9" spans="1:6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</row>
    <row r="11" spans="1:66">
      <c r="A11" s="168" t="s">
        <v>68</v>
      </c>
      <c r="B11" s="168"/>
      <c r="C11" s="168"/>
      <c r="D11" s="168"/>
      <c r="E11" s="168" t="str">
        <f>IF(入力シート!$D$12="","入力ミス",入力シート!$D$12)</f>
        <v>入力ミス</v>
      </c>
      <c r="F11" s="168"/>
      <c r="G11" s="168"/>
      <c r="H11" s="168"/>
      <c r="I11" s="168"/>
      <c r="J11" s="168"/>
      <c r="N11" s="168" t="s">
        <v>69</v>
      </c>
      <c r="O11" s="168"/>
      <c r="P11" s="168"/>
      <c r="Q11" s="168"/>
      <c r="R11" s="168" t="str">
        <f>IF(入力シート!D14="","入力ミス",入力シート!D14)</f>
        <v>入力ミス</v>
      </c>
      <c r="S11" s="168"/>
      <c r="T11" s="168"/>
      <c r="U11" s="168"/>
      <c r="V11" s="168"/>
      <c r="W11" s="168"/>
      <c r="AA11" s="168" t="str">
        <f>IF(入力シート!D13="","","■コーチ")</f>
        <v/>
      </c>
      <c r="AB11" s="168"/>
      <c r="AC11" s="168"/>
      <c r="AD11" s="168"/>
      <c r="AE11" s="168" t="str">
        <f>IF(入力シート!D13="","",入力シート!D13)</f>
        <v/>
      </c>
      <c r="AF11" s="168"/>
      <c r="AG11" s="168"/>
      <c r="AH11" s="168"/>
      <c r="AI11" s="168"/>
      <c r="AJ11" s="168"/>
      <c r="AO11" s="168" t="str">
        <f>IF(入力シート!D15="","","■マネージャー")</f>
        <v/>
      </c>
      <c r="AP11" s="168"/>
      <c r="AQ11" s="168"/>
      <c r="AR11" s="168"/>
      <c r="AS11" s="168"/>
      <c r="AT11" s="168"/>
      <c r="AU11" s="168"/>
      <c r="AV11" s="168" t="str">
        <f>IF(入力シート!D15="","",入力シート!D15)</f>
        <v/>
      </c>
      <c r="AW11" s="168"/>
      <c r="AX11" s="168"/>
      <c r="AY11" s="168"/>
      <c r="AZ11" s="168"/>
      <c r="BA11" s="168"/>
    </row>
    <row r="12" spans="1:66" s="7" customFormat="1" ht="9.75" customHeight="1"/>
    <row r="13" spans="1:66">
      <c r="A13" s="128" t="s">
        <v>114</v>
      </c>
      <c r="B13" s="128"/>
      <c r="C13" s="128"/>
      <c r="D13" s="128"/>
      <c r="E13" s="128" t="s">
        <v>70</v>
      </c>
      <c r="F13" s="128"/>
      <c r="G13" s="128"/>
      <c r="H13" s="128"/>
      <c r="I13" s="128"/>
      <c r="J13" s="128"/>
      <c r="K13" s="128"/>
      <c r="L13" s="128"/>
      <c r="M13" s="128"/>
      <c r="N13" s="128"/>
      <c r="O13" s="128" t="s">
        <v>71</v>
      </c>
      <c r="P13" s="128"/>
      <c r="Q13" s="128"/>
      <c r="R13" s="128"/>
      <c r="S13" s="128"/>
      <c r="T13" s="128" t="s">
        <v>72</v>
      </c>
      <c r="U13" s="128"/>
      <c r="V13" s="128"/>
      <c r="W13" s="128"/>
      <c r="X13" s="128"/>
      <c r="Y13" s="128"/>
      <c r="Z13" s="128" t="s">
        <v>73</v>
      </c>
      <c r="AA13" s="128"/>
      <c r="AB13" s="128"/>
      <c r="AC13" s="128"/>
      <c r="AD13" s="128"/>
      <c r="AE13" s="128"/>
      <c r="AF13" s="128"/>
      <c r="AI13" s="147" t="str">
        <f>IF(AI14="","","番号")</f>
        <v/>
      </c>
      <c r="AJ13" s="147"/>
      <c r="AK13" s="147"/>
      <c r="AL13" s="147"/>
      <c r="AM13" s="147" t="str">
        <f>IF(AM14=0,"","氏　　名")</f>
        <v/>
      </c>
      <c r="AN13" s="147"/>
      <c r="AO13" s="147"/>
      <c r="AP13" s="147"/>
      <c r="AQ13" s="147"/>
      <c r="AR13" s="147"/>
      <c r="AS13" s="147"/>
      <c r="AT13" s="147"/>
      <c r="AU13" s="147"/>
      <c r="AV13" s="147"/>
      <c r="AW13" s="147" t="str">
        <f>IF(AW14=0,"","学年")</f>
        <v/>
      </c>
      <c r="AX13" s="147"/>
      <c r="AY13" s="147"/>
      <c r="AZ13" s="147"/>
      <c r="BA13" s="147"/>
      <c r="BB13" s="147" t="str">
        <f>IF(BB14=0,"","身長")</f>
        <v/>
      </c>
      <c r="BC13" s="147"/>
      <c r="BD13" s="147"/>
      <c r="BE13" s="147"/>
      <c r="BF13" s="147"/>
      <c r="BG13" s="147"/>
      <c r="BH13" s="147" t="str">
        <f>IF(BH14=0,"","最高到達点")</f>
        <v/>
      </c>
      <c r="BI13" s="147"/>
      <c r="BJ13" s="147"/>
      <c r="BK13" s="147"/>
      <c r="BL13" s="147"/>
      <c r="BM13" s="147"/>
      <c r="BN13" s="147"/>
    </row>
    <row r="14" spans="1:66" ht="16">
      <c r="A14" s="166" t="str">
        <f>IF(入力シート!C22="","",入力シート!C22)</f>
        <v/>
      </c>
      <c r="B14" s="166"/>
      <c r="C14" s="166"/>
      <c r="D14" s="166"/>
      <c r="E14" s="167">
        <f>IF(入力シート!D22="",0,入力シート!D22)</f>
        <v>0</v>
      </c>
      <c r="F14" s="167"/>
      <c r="G14" s="167"/>
      <c r="H14" s="167"/>
      <c r="I14" s="167"/>
      <c r="J14" s="167"/>
      <c r="K14" s="167"/>
      <c r="L14" s="167"/>
      <c r="M14" s="167"/>
      <c r="N14" s="167"/>
      <c r="O14" s="167">
        <f>IF(入力シート!E22="",0,入力シート!E22&amp;"年")</f>
        <v>0</v>
      </c>
      <c r="P14" s="167"/>
      <c r="Q14" s="167"/>
      <c r="R14" s="167"/>
      <c r="S14" s="167"/>
      <c r="T14" s="148">
        <f>IF(入力シート!F22="",0,入力シート!F22&amp;"cm")</f>
        <v>0</v>
      </c>
      <c r="U14" s="148"/>
      <c r="V14" s="148"/>
      <c r="W14" s="148"/>
      <c r="X14" s="148"/>
      <c r="Y14" s="148"/>
      <c r="Z14" s="148">
        <f>IF(入力シート!G22="",0,入力シート!G22&amp;"cm")</f>
        <v>0</v>
      </c>
      <c r="AA14" s="148"/>
      <c r="AB14" s="148"/>
      <c r="AC14" s="148"/>
      <c r="AD14" s="148"/>
      <c r="AE14" s="148"/>
      <c r="AF14" s="148"/>
      <c r="AG14" s="16"/>
      <c r="AH14" s="16"/>
      <c r="AI14" s="166" t="str">
        <f>IF(入力シート!C31="","",入力シート!C31)</f>
        <v/>
      </c>
      <c r="AJ14" s="166"/>
      <c r="AK14" s="166"/>
      <c r="AL14" s="166"/>
      <c r="AM14" s="167">
        <f>IF(入力シート!D31="",0,入力シート!D31)</f>
        <v>0</v>
      </c>
      <c r="AN14" s="167"/>
      <c r="AO14" s="167"/>
      <c r="AP14" s="167"/>
      <c r="AQ14" s="167"/>
      <c r="AR14" s="167"/>
      <c r="AS14" s="167"/>
      <c r="AT14" s="167"/>
      <c r="AU14" s="167"/>
      <c r="AV14" s="167"/>
      <c r="AW14" s="167">
        <f>IF(入力シート!E31="",0,入力シート!E31&amp;"年")</f>
        <v>0</v>
      </c>
      <c r="AX14" s="167"/>
      <c r="AY14" s="167"/>
      <c r="AZ14" s="167"/>
      <c r="BA14" s="167"/>
      <c r="BB14" s="148">
        <f>IF(入力シート!F31="",0,入力シート!F31&amp;"cm")</f>
        <v>0</v>
      </c>
      <c r="BC14" s="148"/>
      <c r="BD14" s="148"/>
      <c r="BE14" s="148"/>
      <c r="BF14" s="148"/>
      <c r="BG14" s="148"/>
      <c r="BH14" s="148">
        <f>IF(入力シート!G31="",0,入力シート!G31&amp;"cm")</f>
        <v>0</v>
      </c>
      <c r="BI14" s="148"/>
      <c r="BJ14" s="148"/>
      <c r="BK14" s="148"/>
      <c r="BL14" s="148"/>
      <c r="BM14" s="148"/>
      <c r="BN14" s="148"/>
    </row>
    <row r="15" spans="1:66" ht="15" customHeight="1">
      <c r="A15" s="166" t="str">
        <f>IF(入力シート!C23="","",入力シート!C23)</f>
        <v/>
      </c>
      <c r="B15" s="166"/>
      <c r="C15" s="166"/>
      <c r="D15" s="166"/>
      <c r="E15" s="167">
        <f>IF(入力シート!D23="",0,入力シート!D23)</f>
        <v>0</v>
      </c>
      <c r="F15" s="167"/>
      <c r="G15" s="167"/>
      <c r="H15" s="167"/>
      <c r="I15" s="167"/>
      <c r="J15" s="167"/>
      <c r="K15" s="167"/>
      <c r="L15" s="167"/>
      <c r="M15" s="167"/>
      <c r="N15" s="167"/>
      <c r="O15" s="167">
        <f>IF(入力シート!E23="",0,入力シート!E23&amp;"年")</f>
        <v>0</v>
      </c>
      <c r="P15" s="167"/>
      <c r="Q15" s="167"/>
      <c r="R15" s="167"/>
      <c r="S15" s="167"/>
      <c r="T15" s="148">
        <f>IF(入力シート!F23="",0,入力シート!F23&amp;"cm")</f>
        <v>0</v>
      </c>
      <c r="U15" s="148"/>
      <c r="V15" s="148"/>
      <c r="W15" s="148"/>
      <c r="X15" s="148"/>
      <c r="Y15" s="148"/>
      <c r="Z15" s="148">
        <f>IF(入力シート!G23="",0,入力シート!G23&amp;"cm")</f>
        <v>0</v>
      </c>
      <c r="AA15" s="148"/>
      <c r="AB15" s="148"/>
      <c r="AC15" s="148"/>
      <c r="AD15" s="148"/>
      <c r="AE15" s="148"/>
      <c r="AF15" s="148"/>
      <c r="AG15" s="16"/>
      <c r="AH15" s="16"/>
      <c r="AI15" s="166" t="str">
        <f>IF(入力シート!C32="","",入力シート!C32)</f>
        <v/>
      </c>
      <c r="AJ15" s="166"/>
      <c r="AK15" s="166"/>
      <c r="AL15" s="166"/>
      <c r="AM15" s="167">
        <f>IF(入力シート!D32="",0,入力シート!D32)</f>
        <v>0</v>
      </c>
      <c r="AN15" s="167"/>
      <c r="AO15" s="167"/>
      <c r="AP15" s="167"/>
      <c r="AQ15" s="167"/>
      <c r="AR15" s="167"/>
      <c r="AS15" s="167"/>
      <c r="AT15" s="167"/>
      <c r="AU15" s="167"/>
      <c r="AV15" s="167"/>
      <c r="AW15" s="167">
        <f>IF(入力シート!E32="",0,入力シート!E32&amp;"年")</f>
        <v>0</v>
      </c>
      <c r="AX15" s="167"/>
      <c r="AY15" s="167"/>
      <c r="AZ15" s="167"/>
      <c r="BA15" s="167"/>
      <c r="BB15" s="148">
        <f>IF(入力シート!F32="",0,入力シート!F32&amp;"cm")</f>
        <v>0</v>
      </c>
      <c r="BC15" s="148"/>
      <c r="BD15" s="148"/>
      <c r="BE15" s="148"/>
      <c r="BF15" s="148"/>
      <c r="BG15" s="148"/>
      <c r="BH15" s="148">
        <f>IF(入力シート!G32="",0,入力シート!G32&amp;"cm")</f>
        <v>0</v>
      </c>
      <c r="BI15" s="148"/>
      <c r="BJ15" s="148"/>
      <c r="BK15" s="148"/>
      <c r="BL15" s="148"/>
      <c r="BM15" s="148"/>
      <c r="BN15" s="148"/>
    </row>
    <row r="16" spans="1:66" ht="15" customHeight="1">
      <c r="A16" s="166" t="str">
        <f>IF(入力シート!C24="","",入力シート!C24)</f>
        <v/>
      </c>
      <c r="B16" s="166"/>
      <c r="C16" s="166"/>
      <c r="D16" s="166"/>
      <c r="E16" s="167">
        <f>IF(入力シート!D24="",0,入力シート!D24)</f>
        <v>0</v>
      </c>
      <c r="F16" s="167"/>
      <c r="G16" s="167"/>
      <c r="H16" s="167"/>
      <c r="I16" s="167"/>
      <c r="J16" s="167"/>
      <c r="K16" s="167"/>
      <c r="L16" s="167"/>
      <c r="M16" s="167"/>
      <c r="N16" s="167"/>
      <c r="O16" s="167">
        <f>IF(入力シート!E24="",0,入力シート!E24&amp;"年")</f>
        <v>0</v>
      </c>
      <c r="P16" s="167"/>
      <c r="Q16" s="167"/>
      <c r="R16" s="167"/>
      <c r="S16" s="167"/>
      <c r="T16" s="148">
        <f>IF(入力シート!F24="",0,入力シート!F24&amp;"cm")</f>
        <v>0</v>
      </c>
      <c r="U16" s="148"/>
      <c r="V16" s="148"/>
      <c r="W16" s="148"/>
      <c r="X16" s="148"/>
      <c r="Y16" s="148"/>
      <c r="Z16" s="148">
        <f>IF(入力シート!G24="",0,入力シート!G24&amp;"cm")</f>
        <v>0</v>
      </c>
      <c r="AA16" s="148"/>
      <c r="AB16" s="148"/>
      <c r="AC16" s="148"/>
      <c r="AD16" s="148"/>
      <c r="AE16" s="148"/>
      <c r="AF16" s="148"/>
      <c r="AG16" s="16"/>
      <c r="AH16" s="16"/>
      <c r="AI16" s="166" t="str">
        <f>IF(入力シート!C33="","",入力シート!C33)</f>
        <v/>
      </c>
      <c r="AJ16" s="166"/>
      <c r="AK16" s="166"/>
      <c r="AL16" s="166"/>
      <c r="AM16" s="167">
        <f>IF(入力シート!D33="",0,入力シート!D33)</f>
        <v>0</v>
      </c>
      <c r="AN16" s="167"/>
      <c r="AO16" s="167"/>
      <c r="AP16" s="167"/>
      <c r="AQ16" s="167"/>
      <c r="AR16" s="167"/>
      <c r="AS16" s="167"/>
      <c r="AT16" s="167"/>
      <c r="AU16" s="167"/>
      <c r="AV16" s="167"/>
      <c r="AW16" s="167">
        <f>IF(入力シート!E33="",0,入力シート!E33&amp;"年")</f>
        <v>0</v>
      </c>
      <c r="AX16" s="167"/>
      <c r="AY16" s="167"/>
      <c r="AZ16" s="167"/>
      <c r="BA16" s="167"/>
      <c r="BB16" s="148">
        <f>IF(入力シート!F33="",0,入力シート!F33&amp;"cm")</f>
        <v>0</v>
      </c>
      <c r="BC16" s="148"/>
      <c r="BD16" s="148"/>
      <c r="BE16" s="148"/>
      <c r="BF16" s="148"/>
      <c r="BG16" s="148"/>
      <c r="BH16" s="148">
        <f>IF(入力シート!G33="",0,入力シート!G33&amp;"cm")</f>
        <v>0</v>
      </c>
      <c r="BI16" s="148"/>
      <c r="BJ16" s="148"/>
      <c r="BK16" s="148"/>
      <c r="BL16" s="148"/>
      <c r="BM16" s="148"/>
      <c r="BN16" s="148"/>
    </row>
    <row r="17" spans="1:66" ht="15" customHeight="1">
      <c r="A17" s="166" t="str">
        <f>IF(入力シート!C25="","",入力シート!C25)</f>
        <v/>
      </c>
      <c r="B17" s="166"/>
      <c r="C17" s="166"/>
      <c r="D17" s="166"/>
      <c r="E17" s="167">
        <f>IF(入力シート!D25="",0,入力シート!D25)</f>
        <v>0</v>
      </c>
      <c r="F17" s="167"/>
      <c r="G17" s="167"/>
      <c r="H17" s="167"/>
      <c r="I17" s="167"/>
      <c r="J17" s="167"/>
      <c r="K17" s="167"/>
      <c r="L17" s="167"/>
      <c r="M17" s="167"/>
      <c r="N17" s="167"/>
      <c r="O17" s="167">
        <f>IF(入力シート!E25="",0,入力シート!E25&amp;"年")</f>
        <v>0</v>
      </c>
      <c r="P17" s="167"/>
      <c r="Q17" s="167"/>
      <c r="R17" s="167"/>
      <c r="S17" s="167"/>
      <c r="T17" s="148">
        <f>IF(入力シート!F25="",0,入力シート!F25&amp;"cm")</f>
        <v>0</v>
      </c>
      <c r="U17" s="148"/>
      <c r="V17" s="148"/>
      <c r="W17" s="148"/>
      <c r="X17" s="148"/>
      <c r="Y17" s="148"/>
      <c r="Z17" s="148">
        <f>IF(入力シート!G25="",0,入力シート!G25&amp;"cm")</f>
        <v>0</v>
      </c>
      <c r="AA17" s="148"/>
      <c r="AB17" s="148"/>
      <c r="AC17" s="148"/>
      <c r="AD17" s="148"/>
      <c r="AE17" s="148"/>
      <c r="AF17" s="148"/>
      <c r="AG17" s="16"/>
      <c r="AH17" s="16"/>
      <c r="AI17" s="166" t="str">
        <f>IF(入力シート!C34="","",入力シート!C34)</f>
        <v/>
      </c>
      <c r="AJ17" s="166"/>
      <c r="AK17" s="166"/>
      <c r="AL17" s="166"/>
      <c r="AM17" s="167">
        <f>IF(入力シート!D34="",0,入力シート!D34)</f>
        <v>0</v>
      </c>
      <c r="AN17" s="167"/>
      <c r="AO17" s="167"/>
      <c r="AP17" s="167"/>
      <c r="AQ17" s="167"/>
      <c r="AR17" s="167"/>
      <c r="AS17" s="167"/>
      <c r="AT17" s="167"/>
      <c r="AU17" s="167"/>
      <c r="AV17" s="167"/>
      <c r="AW17" s="167">
        <f>IF(入力シート!E34="",0,入力シート!E34&amp;"年")</f>
        <v>0</v>
      </c>
      <c r="AX17" s="167"/>
      <c r="AY17" s="167"/>
      <c r="AZ17" s="167"/>
      <c r="BA17" s="167"/>
      <c r="BB17" s="148">
        <f>IF(入力シート!F34="",0,入力シート!F34&amp;"cm")</f>
        <v>0</v>
      </c>
      <c r="BC17" s="148"/>
      <c r="BD17" s="148"/>
      <c r="BE17" s="148"/>
      <c r="BF17" s="148"/>
      <c r="BG17" s="148"/>
      <c r="BH17" s="148">
        <f>IF(入力シート!G34="",0,入力シート!G34&amp;"cm")</f>
        <v>0</v>
      </c>
      <c r="BI17" s="148"/>
      <c r="BJ17" s="148"/>
      <c r="BK17" s="148"/>
      <c r="BL17" s="148"/>
      <c r="BM17" s="148"/>
      <c r="BN17" s="148"/>
    </row>
    <row r="18" spans="1:66" ht="15" customHeight="1">
      <c r="A18" s="166" t="str">
        <f>IF(入力シート!C26="","",入力シート!C26)</f>
        <v/>
      </c>
      <c r="B18" s="166"/>
      <c r="C18" s="166"/>
      <c r="D18" s="166"/>
      <c r="E18" s="167">
        <f>IF(入力シート!D26="",0,入力シート!D26)</f>
        <v>0</v>
      </c>
      <c r="F18" s="167"/>
      <c r="G18" s="167"/>
      <c r="H18" s="167"/>
      <c r="I18" s="167"/>
      <c r="J18" s="167"/>
      <c r="K18" s="167"/>
      <c r="L18" s="167"/>
      <c r="M18" s="167"/>
      <c r="N18" s="167"/>
      <c r="O18" s="167">
        <f>IF(入力シート!E26="",0,入力シート!E26&amp;"年")</f>
        <v>0</v>
      </c>
      <c r="P18" s="167"/>
      <c r="Q18" s="167"/>
      <c r="R18" s="167"/>
      <c r="S18" s="167"/>
      <c r="T18" s="148">
        <f>IF(入力シート!F26="",0,入力シート!F26&amp;"cm")</f>
        <v>0</v>
      </c>
      <c r="U18" s="148"/>
      <c r="V18" s="148"/>
      <c r="W18" s="148"/>
      <c r="X18" s="148"/>
      <c r="Y18" s="148"/>
      <c r="Z18" s="148">
        <f>IF(入力シート!G26="",0,入力シート!G26&amp;"cm")</f>
        <v>0</v>
      </c>
      <c r="AA18" s="148"/>
      <c r="AB18" s="148"/>
      <c r="AC18" s="148"/>
      <c r="AD18" s="148"/>
      <c r="AE18" s="148"/>
      <c r="AF18" s="148"/>
      <c r="AG18" s="16"/>
      <c r="AH18" s="16"/>
      <c r="AI18" s="166" t="str">
        <f>IF(入力シート!C35="","",入力シート!C35)</f>
        <v/>
      </c>
      <c r="AJ18" s="166"/>
      <c r="AK18" s="166"/>
      <c r="AL18" s="166"/>
      <c r="AM18" s="167">
        <f>IF(入力シート!D35="",0,入力シート!D35)</f>
        <v>0</v>
      </c>
      <c r="AN18" s="167"/>
      <c r="AO18" s="167"/>
      <c r="AP18" s="167"/>
      <c r="AQ18" s="167"/>
      <c r="AR18" s="167"/>
      <c r="AS18" s="167"/>
      <c r="AT18" s="167"/>
      <c r="AU18" s="167"/>
      <c r="AV18" s="167"/>
      <c r="AW18" s="167">
        <f>IF(入力シート!E35="",0,入力シート!E35&amp;"年")</f>
        <v>0</v>
      </c>
      <c r="AX18" s="167"/>
      <c r="AY18" s="167"/>
      <c r="AZ18" s="167"/>
      <c r="BA18" s="167"/>
      <c r="BB18" s="148">
        <f>IF(入力シート!F35="",0,入力シート!F35&amp;"cm")</f>
        <v>0</v>
      </c>
      <c r="BC18" s="148"/>
      <c r="BD18" s="148"/>
      <c r="BE18" s="148"/>
      <c r="BF18" s="148"/>
      <c r="BG18" s="148"/>
      <c r="BH18" s="148">
        <f>IF(入力シート!G35="",0,入力シート!G35&amp;"cm")</f>
        <v>0</v>
      </c>
      <c r="BI18" s="148"/>
      <c r="BJ18" s="148"/>
      <c r="BK18" s="148"/>
      <c r="BL18" s="148"/>
      <c r="BM18" s="148"/>
      <c r="BN18" s="148"/>
    </row>
    <row r="19" spans="1:66" ht="15" customHeight="1">
      <c r="A19" s="166" t="str">
        <f>IF(入力シート!C27="","",入力シート!C27)</f>
        <v/>
      </c>
      <c r="B19" s="166"/>
      <c r="C19" s="166"/>
      <c r="D19" s="166"/>
      <c r="E19" s="167">
        <f>IF(入力シート!D27="",0,入力シート!D27)</f>
        <v>0</v>
      </c>
      <c r="F19" s="167"/>
      <c r="G19" s="167"/>
      <c r="H19" s="167"/>
      <c r="I19" s="167"/>
      <c r="J19" s="167"/>
      <c r="K19" s="167"/>
      <c r="L19" s="167"/>
      <c r="M19" s="167"/>
      <c r="N19" s="167"/>
      <c r="O19" s="167">
        <f>IF(入力シート!E27="",0,入力シート!E27&amp;"年")</f>
        <v>0</v>
      </c>
      <c r="P19" s="167"/>
      <c r="Q19" s="167"/>
      <c r="R19" s="167"/>
      <c r="S19" s="167"/>
      <c r="T19" s="148">
        <f>IF(入力シート!F27="",0,入力シート!F27&amp;"cm")</f>
        <v>0</v>
      </c>
      <c r="U19" s="148"/>
      <c r="V19" s="148"/>
      <c r="W19" s="148"/>
      <c r="X19" s="148"/>
      <c r="Y19" s="148"/>
      <c r="Z19" s="148">
        <f>IF(入力シート!G27="",0,入力シート!G27&amp;"cm")</f>
        <v>0</v>
      </c>
      <c r="AA19" s="148"/>
      <c r="AB19" s="148"/>
      <c r="AC19" s="148"/>
      <c r="AD19" s="148"/>
      <c r="AE19" s="148"/>
      <c r="AF19" s="148"/>
      <c r="AG19" s="16"/>
      <c r="AH19" s="16"/>
      <c r="AI19" s="166" t="str">
        <f>IF(入力シート!C36="","",入力シート!C36)</f>
        <v/>
      </c>
      <c r="AJ19" s="166"/>
      <c r="AK19" s="166"/>
      <c r="AL19" s="166"/>
      <c r="AM19" s="167">
        <f>IF(入力シート!D36="",0,入力シート!D36)</f>
        <v>0</v>
      </c>
      <c r="AN19" s="167"/>
      <c r="AO19" s="167"/>
      <c r="AP19" s="167"/>
      <c r="AQ19" s="167"/>
      <c r="AR19" s="167"/>
      <c r="AS19" s="167"/>
      <c r="AT19" s="167"/>
      <c r="AU19" s="167"/>
      <c r="AV19" s="167"/>
      <c r="AW19" s="167">
        <f>IF(入力シート!E36="",0,入力シート!E36&amp;"年")</f>
        <v>0</v>
      </c>
      <c r="AX19" s="167"/>
      <c r="AY19" s="167"/>
      <c r="AZ19" s="167"/>
      <c r="BA19" s="167"/>
      <c r="BB19" s="148">
        <f>IF(入力シート!F36="",0,入力シート!F36&amp;"cm")</f>
        <v>0</v>
      </c>
      <c r="BC19" s="148"/>
      <c r="BD19" s="148"/>
      <c r="BE19" s="148"/>
      <c r="BF19" s="148"/>
      <c r="BG19" s="148"/>
      <c r="BH19" s="148">
        <f>IF(入力シート!G36="",0,入力シート!G36&amp;"cm")</f>
        <v>0</v>
      </c>
      <c r="BI19" s="148"/>
      <c r="BJ19" s="148"/>
      <c r="BK19" s="148"/>
      <c r="BL19" s="148"/>
      <c r="BM19" s="148"/>
      <c r="BN19" s="148"/>
    </row>
    <row r="20" spans="1:66" ht="15" customHeight="1">
      <c r="A20" s="166" t="str">
        <f>IF(入力シート!C28="","",入力シート!C28)</f>
        <v/>
      </c>
      <c r="B20" s="166"/>
      <c r="C20" s="166"/>
      <c r="D20" s="166"/>
      <c r="E20" s="167">
        <f>IF(入力シート!D28="",0,入力シート!D28)</f>
        <v>0</v>
      </c>
      <c r="F20" s="167"/>
      <c r="G20" s="167"/>
      <c r="H20" s="167"/>
      <c r="I20" s="167"/>
      <c r="J20" s="167"/>
      <c r="K20" s="167"/>
      <c r="L20" s="167"/>
      <c r="M20" s="167"/>
      <c r="N20" s="167"/>
      <c r="O20" s="167">
        <f>IF(入力シート!E28="",0,入力シート!E28&amp;"年")</f>
        <v>0</v>
      </c>
      <c r="P20" s="167"/>
      <c r="Q20" s="167"/>
      <c r="R20" s="167"/>
      <c r="S20" s="167"/>
      <c r="T20" s="148">
        <f>IF(入力シート!F28="",0,入力シート!F28&amp;"cm")</f>
        <v>0</v>
      </c>
      <c r="U20" s="148"/>
      <c r="V20" s="148"/>
      <c r="W20" s="148"/>
      <c r="X20" s="148"/>
      <c r="Y20" s="148"/>
      <c r="Z20" s="148">
        <f>IF(入力シート!G28="",0,入力シート!G28&amp;"cm")</f>
        <v>0</v>
      </c>
      <c r="AA20" s="148"/>
      <c r="AB20" s="148"/>
      <c r="AC20" s="148"/>
      <c r="AD20" s="148"/>
      <c r="AE20" s="148"/>
      <c r="AF20" s="148"/>
      <c r="AG20" s="16"/>
      <c r="AH20" s="16"/>
      <c r="AI20" s="166" t="str">
        <f>IF(入力シート!C37="","",入力シート!C37)</f>
        <v/>
      </c>
      <c r="AJ20" s="166"/>
      <c r="AK20" s="166"/>
      <c r="AL20" s="166"/>
      <c r="AM20" s="167">
        <f>IF(入力シート!D37="",0,入力シート!D37)</f>
        <v>0</v>
      </c>
      <c r="AN20" s="167"/>
      <c r="AO20" s="167"/>
      <c r="AP20" s="167"/>
      <c r="AQ20" s="167"/>
      <c r="AR20" s="167"/>
      <c r="AS20" s="167"/>
      <c r="AT20" s="167"/>
      <c r="AU20" s="167"/>
      <c r="AV20" s="167"/>
      <c r="AW20" s="167">
        <f>IF(入力シート!E37="",0,入力シート!E37&amp;"年")</f>
        <v>0</v>
      </c>
      <c r="AX20" s="167"/>
      <c r="AY20" s="167"/>
      <c r="AZ20" s="167"/>
      <c r="BA20" s="167"/>
      <c r="BB20" s="148">
        <f>IF(入力シート!F37="",0,入力シート!F37&amp;"cm")</f>
        <v>0</v>
      </c>
      <c r="BC20" s="148"/>
      <c r="BD20" s="148"/>
      <c r="BE20" s="148"/>
      <c r="BF20" s="148"/>
      <c r="BG20" s="148"/>
      <c r="BH20" s="148">
        <f>IF(入力シート!G37="",0,入力シート!G37&amp;"cm")</f>
        <v>0</v>
      </c>
      <c r="BI20" s="148"/>
      <c r="BJ20" s="148"/>
      <c r="BK20" s="148"/>
      <c r="BL20" s="148"/>
      <c r="BM20" s="148"/>
      <c r="BN20" s="148"/>
    </row>
    <row r="21" spans="1:66" ht="15" customHeight="1">
      <c r="A21" s="166" t="str">
        <f>IF(入力シート!C29="","",入力シート!C29)</f>
        <v/>
      </c>
      <c r="B21" s="166"/>
      <c r="C21" s="166"/>
      <c r="D21" s="166"/>
      <c r="E21" s="167">
        <f>IF(入力シート!D29="",0,入力シート!D29)</f>
        <v>0</v>
      </c>
      <c r="F21" s="167"/>
      <c r="G21" s="167"/>
      <c r="H21" s="167"/>
      <c r="I21" s="167"/>
      <c r="J21" s="167"/>
      <c r="K21" s="167"/>
      <c r="L21" s="167"/>
      <c r="M21" s="167"/>
      <c r="N21" s="167"/>
      <c r="O21" s="167">
        <f>IF(入力シート!E29="",0,入力シート!E29&amp;"年")</f>
        <v>0</v>
      </c>
      <c r="P21" s="167"/>
      <c r="Q21" s="167"/>
      <c r="R21" s="167"/>
      <c r="S21" s="167"/>
      <c r="T21" s="148">
        <f>IF(入力シート!F29="",0,入力シート!F29&amp;"cm")</f>
        <v>0</v>
      </c>
      <c r="U21" s="148"/>
      <c r="V21" s="148"/>
      <c r="W21" s="148"/>
      <c r="X21" s="148"/>
      <c r="Y21" s="148"/>
      <c r="Z21" s="148">
        <f>IF(入力シート!G29="",0,入力シート!G29&amp;"cm")</f>
        <v>0</v>
      </c>
      <c r="AA21" s="148"/>
      <c r="AB21" s="148"/>
      <c r="AC21" s="148"/>
      <c r="AD21" s="148"/>
      <c r="AE21" s="148"/>
      <c r="AF21" s="148"/>
      <c r="AG21" s="16"/>
      <c r="AH21" s="16"/>
      <c r="AI21" s="166" t="str">
        <f>IF(入力シート!C38="","",入力シート!C38)</f>
        <v/>
      </c>
      <c r="AJ21" s="166"/>
      <c r="AK21" s="166"/>
      <c r="AL21" s="166"/>
      <c r="AM21" s="167">
        <f>IF(入力シート!D38="",0,入力シート!D38)</f>
        <v>0</v>
      </c>
      <c r="AN21" s="167"/>
      <c r="AO21" s="167"/>
      <c r="AP21" s="167"/>
      <c r="AQ21" s="167"/>
      <c r="AR21" s="167"/>
      <c r="AS21" s="167"/>
      <c r="AT21" s="167"/>
      <c r="AU21" s="167"/>
      <c r="AV21" s="167"/>
      <c r="AW21" s="167">
        <f>IF(入力シート!E38="",0,入力シート!E38&amp;"年")</f>
        <v>0</v>
      </c>
      <c r="AX21" s="167"/>
      <c r="AY21" s="167"/>
      <c r="AZ21" s="167"/>
      <c r="BA21" s="167"/>
      <c r="BB21" s="148">
        <f>IF(入力シート!F38="",0,入力シート!F38&amp;"cm")</f>
        <v>0</v>
      </c>
      <c r="BC21" s="148"/>
      <c r="BD21" s="148"/>
      <c r="BE21" s="148"/>
      <c r="BF21" s="148"/>
      <c r="BG21" s="148"/>
      <c r="BH21" s="148">
        <f>IF(入力シート!G38="",0,入力シート!G38&amp;"cm")</f>
        <v>0</v>
      </c>
      <c r="BI21" s="148"/>
      <c r="BJ21" s="148"/>
      <c r="BK21" s="148"/>
      <c r="BL21" s="148"/>
      <c r="BM21" s="148"/>
      <c r="BN21" s="148"/>
    </row>
    <row r="22" spans="1:66" ht="15" customHeight="1">
      <c r="A22" s="166" t="str">
        <f>IF(入力シート!C30="","",入力シート!C30)</f>
        <v/>
      </c>
      <c r="B22" s="166"/>
      <c r="C22" s="166"/>
      <c r="D22" s="166"/>
      <c r="E22" s="167">
        <f>IF(入力シート!D30="",0,入力シート!D30)</f>
        <v>0</v>
      </c>
      <c r="F22" s="167"/>
      <c r="G22" s="167"/>
      <c r="H22" s="167"/>
      <c r="I22" s="167"/>
      <c r="J22" s="167"/>
      <c r="K22" s="167"/>
      <c r="L22" s="167"/>
      <c r="M22" s="167"/>
      <c r="N22" s="167"/>
      <c r="O22" s="167">
        <f>IF(入力シート!E30="",0,入力シート!E30&amp;"年")</f>
        <v>0</v>
      </c>
      <c r="P22" s="167"/>
      <c r="Q22" s="167"/>
      <c r="R22" s="167"/>
      <c r="S22" s="167"/>
      <c r="T22" s="148">
        <f>IF(入力シート!F30="",0,入力シート!F30&amp;"cm")</f>
        <v>0</v>
      </c>
      <c r="U22" s="148"/>
      <c r="V22" s="148"/>
      <c r="W22" s="148"/>
      <c r="X22" s="148"/>
      <c r="Y22" s="148"/>
      <c r="Z22" s="148">
        <f>IF(入力シート!G30="",0,入力シート!G30&amp;"cm")</f>
        <v>0</v>
      </c>
      <c r="AA22" s="148"/>
      <c r="AB22" s="148"/>
      <c r="AC22" s="148"/>
      <c r="AD22" s="148"/>
      <c r="AE22" s="148"/>
      <c r="AF22" s="148"/>
      <c r="AG22" s="16"/>
      <c r="AH22" s="16"/>
      <c r="AI22" s="166" t="str">
        <f>IF(入力シート!C39="","",入力シート!C39)</f>
        <v/>
      </c>
      <c r="AJ22" s="166"/>
      <c r="AK22" s="166"/>
      <c r="AL22" s="166"/>
      <c r="AM22" s="167">
        <f>IF(入力シート!D39="",0,入力シート!D39)</f>
        <v>0</v>
      </c>
      <c r="AN22" s="167"/>
      <c r="AO22" s="167"/>
      <c r="AP22" s="167"/>
      <c r="AQ22" s="167"/>
      <c r="AR22" s="167"/>
      <c r="AS22" s="167"/>
      <c r="AT22" s="167"/>
      <c r="AU22" s="167"/>
      <c r="AV22" s="167"/>
      <c r="AW22" s="167">
        <f>IF(入力シート!E39="",0,入力シート!E39&amp;"年")</f>
        <v>0</v>
      </c>
      <c r="AX22" s="167"/>
      <c r="AY22" s="167"/>
      <c r="AZ22" s="167"/>
      <c r="BA22" s="167"/>
      <c r="BB22" s="148">
        <f>IF(入力シート!F39="",0,入力シート!F39&amp;"cm")</f>
        <v>0</v>
      </c>
      <c r="BC22" s="148"/>
      <c r="BD22" s="148"/>
      <c r="BE22" s="148"/>
      <c r="BF22" s="148"/>
      <c r="BG22" s="148"/>
      <c r="BH22" s="148">
        <f>IF(入力シート!G39="",0,入力シート!G39&amp;"cm")</f>
        <v>0</v>
      </c>
      <c r="BI22" s="148"/>
      <c r="BJ22" s="148"/>
      <c r="BK22" s="148"/>
      <c r="BL22" s="148"/>
      <c r="BM22" s="148"/>
      <c r="BN22" s="148"/>
    </row>
    <row r="24" spans="1:66" ht="13.5" customHeight="1">
      <c r="A24" s="163" t="s">
        <v>74</v>
      </c>
      <c r="B24" s="164"/>
      <c r="C24" s="164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5"/>
      <c r="Z24" s="14"/>
      <c r="AB24" s="130" t="s">
        <v>76</v>
      </c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/>
      <c r="BG24" s="131"/>
      <c r="BH24" s="131"/>
      <c r="BI24" s="131"/>
      <c r="BJ24" s="131"/>
      <c r="BK24" s="131"/>
      <c r="BL24" s="131"/>
      <c r="BM24" s="131"/>
      <c r="BN24" s="132"/>
    </row>
    <row r="25" spans="1:66" ht="13.5" customHeight="1">
      <c r="A25" s="157" t="str">
        <f>IF(入力シート!D45="","未入力",入力シート!D45)</f>
        <v>未入力</v>
      </c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9"/>
      <c r="Z25" s="10"/>
      <c r="AB25" s="133"/>
      <c r="AC25" s="134"/>
      <c r="AD25" s="134"/>
      <c r="AE25" s="134"/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  <c r="BI25" s="134"/>
      <c r="BJ25" s="134"/>
      <c r="BK25" s="134"/>
      <c r="BL25" s="134"/>
      <c r="BM25" s="134"/>
      <c r="BN25" s="135"/>
    </row>
    <row r="26" spans="1:66" ht="13.5" customHeight="1">
      <c r="A26" s="157"/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9"/>
      <c r="Z26" s="10"/>
      <c r="AB26" s="133"/>
      <c r="AC26" s="134"/>
      <c r="AD26" s="134"/>
      <c r="AE26" s="134"/>
      <c r="AF26" s="134"/>
      <c r="AG26" s="134"/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  <c r="AV26" s="134"/>
      <c r="AW26" s="134"/>
      <c r="AX26" s="134"/>
      <c r="AY26" s="134"/>
      <c r="AZ26" s="134"/>
      <c r="BA26" s="134"/>
      <c r="BB26" s="134"/>
      <c r="BC26" s="134"/>
      <c r="BD26" s="134"/>
      <c r="BE26" s="134"/>
      <c r="BF26" s="134"/>
      <c r="BG26" s="134"/>
      <c r="BH26" s="134"/>
      <c r="BI26" s="134"/>
      <c r="BJ26" s="134"/>
      <c r="BK26" s="134"/>
      <c r="BL26" s="134"/>
      <c r="BM26" s="134"/>
      <c r="BN26" s="135"/>
    </row>
    <row r="27" spans="1:66" ht="13.5" customHeight="1">
      <c r="A27" s="157"/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9"/>
      <c r="Z27" s="10"/>
      <c r="AB27" s="133"/>
      <c r="AC27" s="134"/>
      <c r="AD27" s="134"/>
      <c r="AE27" s="134"/>
      <c r="AF27" s="134"/>
      <c r="AG27" s="134"/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  <c r="AV27" s="134"/>
      <c r="AW27" s="134"/>
      <c r="AX27" s="134"/>
      <c r="AY27" s="134"/>
      <c r="AZ27" s="134"/>
      <c r="BA27" s="134"/>
      <c r="BB27" s="134"/>
      <c r="BC27" s="134"/>
      <c r="BD27" s="134"/>
      <c r="BE27" s="134"/>
      <c r="BF27" s="134"/>
      <c r="BG27" s="134"/>
      <c r="BH27" s="134"/>
      <c r="BI27" s="134"/>
      <c r="BJ27" s="134"/>
      <c r="BK27" s="134"/>
      <c r="BL27" s="134"/>
      <c r="BM27" s="134"/>
      <c r="BN27" s="135"/>
    </row>
    <row r="28" spans="1:66" ht="13.5" customHeight="1">
      <c r="A28" s="157"/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59"/>
      <c r="Z28" s="10"/>
      <c r="AB28" s="133"/>
      <c r="AC28" s="134"/>
      <c r="AD28" s="134"/>
      <c r="AE28" s="134"/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/>
      <c r="BD28" s="134"/>
      <c r="BE28" s="134"/>
      <c r="BF28" s="134"/>
      <c r="BG28" s="134"/>
      <c r="BH28" s="134"/>
      <c r="BI28" s="134"/>
      <c r="BJ28" s="134"/>
      <c r="BK28" s="134"/>
      <c r="BL28" s="134"/>
      <c r="BM28" s="134"/>
      <c r="BN28" s="135"/>
    </row>
    <row r="29" spans="1:66" ht="13.5" customHeight="1">
      <c r="A29" s="157"/>
      <c r="B29" s="158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59"/>
      <c r="Z29" s="10"/>
      <c r="AB29" s="133"/>
      <c r="AC29" s="134"/>
      <c r="AD29" s="134"/>
      <c r="AE29" s="134"/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4"/>
      <c r="BI29" s="134"/>
      <c r="BJ29" s="134"/>
      <c r="BK29" s="134"/>
      <c r="BL29" s="134"/>
      <c r="BM29" s="134"/>
      <c r="BN29" s="135"/>
    </row>
    <row r="30" spans="1:66" ht="13.5" customHeight="1">
      <c r="A30" s="157"/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8"/>
      <c r="Y30" s="159"/>
      <c r="Z30" s="10"/>
      <c r="AB30" s="133"/>
      <c r="AC30" s="134"/>
      <c r="AD30" s="134"/>
      <c r="AE30" s="134"/>
      <c r="AF30" s="134"/>
      <c r="AG30" s="134"/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5"/>
    </row>
    <row r="31" spans="1:66" ht="13.5" customHeight="1">
      <c r="A31" s="157"/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9"/>
      <c r="Z31" s="10"/>
      <c r="AB31" s="133"/>
      <c r="AC31" s="134"/>
      <c r="AD31" s="134"/>
      <c r="AE31" s="134"/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  <c r="BI31" s="134"/>
      <c r="BJ31" s="134"/>
      <c r="BK31" s="134"/>
      <c r="BL31" s="134"/>
      <c r="BM31" s="134"/>
      <c r="BN31" s="135"/>
    </row>
    <row r="32" spans="1:66" ht="13.5" customHeight="1">
      <c r="A32" s="157"/>
      <c r="B32" s="158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  <c r="Y32" s="159"/>
      <c r="Z32" s="10"/>
      <c r="AB32" s="133"/>
      <c r="AC32" s="134"/>
      <c r="AD32" s="134"/>
      <c r="AE32" s="134"/>
      <c r="AF32" s="134"/>
      <c r="AG32" s="134"/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/>
      <c r="BD32" s="134"/>
      <c r="BE32" s="134"/>
      <c r="BF32" s="134"/>
      <c r="BG32" s="134"/>
      <c r="BH32" s="134"/>
      <c r="BI32" s="134"/>
      <c r="BJ32" s="134"/>
      <c r="BK32" s="134"/>
      <c r="BL32" s="134"/>
      <c r="BM32" s="134"/>
      <c r="BN32" s="135"/>
    </row>
    <row r="33" spans="1:66" ht="13.5" customHeight="1">
      <c r="A33" s="157"/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  <c r="Y33" s="159"/>
      <c r="Z33" s="13"/>
      <c r="AA33" s="8"/>
      <c r="AB33" s="133"/>
      <c r="AC33" s="134"/>
      <c r="AD33" s="134"/>
      <c r="AE33" s="134"/>
      <c r="AF33" s="134"/>
      <c r="AG33" s="134"/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/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/>
      <c r="BD33" s="134"/>
      <c r="BE33" s="134"/>
      <c r="BF33" s="134"/>
      <c r="BG33" s="134"/>
      <c r="BH33" s="134"/>
      <c r="BI33" s="134"/>
      <c r="BJ33" s="134"/>
      <c r="BK33" s="134"/>
      <c r="BL33" s="134"/>
      <c r="BM33" s="134"/>
      <c r="BN33" s="135"/>
    </row>
    <row r="34" spans="1:66" ht="13.5" customHeight="1">
      <c r="A34" s="149" t="str">
        <f>IF(入力シート!D14="","「主将」 未入力",IF(入力シート!$I$44="","主将　"&amp;入力シート!D14,"選手代表　"&amp;入力シート!$I$44))</f>
        <v>「主将」 未入力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1"/>
      <c r="Z34" s="15"/>
      <c r="AA34" s="8"/>
      <c r="AB34" s="133"/>
      <c r="AC34" s="134"/>
      <c r="AD34" s="134"/>
      <c r="AE34" s="134"/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  <c r="BI34" s="134"/>
      <c r="BJ34" s="134"/>
      <c r="BK34" s="134"/>
      <c r="BL34" s="134"/>
      <c r="BM34" s="134"/>
      <c r="BN34" s="135"/>
    </row>
    <row r="35" spans="1:66" ht="13.5" customHeight="1">
      <c r="A35" s="152"/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4"/>
      <c r="Z35" s="11"/>
      <c r="AA35" s="8"/>
      <c r="AB35" s="133"/>
      <c r="AC35" s="134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  <c r="AU35" s="134"/>
      <c r="AV35" s="134"/>
      <c r="AW35" s="134"/>
      <c r="AX35" s="134"/>
      <c r="AY35" s="134"/>
      <c r="AZ35" s="134"/>
      <c r="BA35" s="134"/>
      <c r="BB35" s="134"/>
      <c r="BC35" s="134"/>
      <c r="BD35" s="134"/>
      <c r="BE35" s="134"/>
      <c r="BF35" s="134"/>
      <c r="BG35" s="134"/>
      <c r="BH35" s="134"/>
      <c r="BI35" s="134"/>
      <c r="BJ35" s="134"/>
      <c r="BK35" s="134"/>
      <c r="BL35" s="134"/>
      <c r="BM35" s="134"/>
      <c r="BN35" s="135"/>
    </row>
    <row r="36" spans="1:66" ht="13.5" customHeight="1">
      <c r="A36" s="84"/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3"/>
      <c r="AA36" s="8"/>
      <c r="AB36" s="133"/>
      <c r="AC36" s="134"/>
      <c r="AD36" s="134"/>
      <c r="AE36" s="134"/>
      <c r="AF36" s="134"/>
      <c r="AG36" s="134"/>
      <c r="AH36" s="134"/>
      <c r="AI36" s="134"/>
      <c r="AJ36" s="134"/>
      <c r="AK36" s="134"/>
      <c r="AL36" s="134"/>
      <c r="AM36" s="134"/>
      <c r="AN36" s="134"/>
      <c r="AO36" s="134"/>
      <c r="AP36" s="134"/>
      <c r="AQ36" s="134"/>
      <c r="AR36" s="134"/>
      <c r="AS36" s="134"/>
      <c r="AT36" s="134"/>
      <c r="AU36" s="134"/>
      <c r="AV36" s="134"/>
      <c r="AW36" s="134"/>
      <c r="AX36" s="134"/>
      <c r="AY36" s="134"/>
      <c r="AZ36" s="134"/>
      <c r="BA36" s="134"/>
      <c r="BB36" s="134"/>
      <c r="BC36" s="134"/>
      <c r="BD36" s="134"/>
      <c r="BE36" s="134"/>
      <c r="BF36" s="134"/>
      <c r="BG36" s="134"/>
      <c r="BH36" s="134"/>
      <c r="BI36" s="134"/>
      <c r="BJ36" s="134"/>
      <c r="BK36" s="134"/>
      <c r="BL36" s="134"/>
      <c r="BM36" s="134"/>
      <c r="BN36" s="135"/>
    </row>
    <row r="37" spans="1:66" ht="13.5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1"/>
      <c r="AA37" s="8"/>
      <c r="AB37" s="133"/>
      <c r="AC37" s="134"/>
      <c r="AD37" s="134"/>
      <c r="AE37" s="134"/>
      <c r="AF37" s="134"/>
      <c r="AG37" s="134"/>
      <c r="AH37" s="134"/>
      <c r="AI37" s="134"/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134"/>
      <c r="BD37" s="134"/>
      <c r="BE37" s="134"/>
      <c r="BF37" s="134"/>
      <c r="BG37" s="134"/>
      <c r="BH37" s="134"/>
      <c r="BI37" s="134"/>
      <c r="BJ37" s="134"/>
      <c r="BK37" s="134"/>
      <c r="BL37" s="134"/>
      <c r="BM37" s="134"/>
      <c r="BN37" s="135"/>
    </row>
    <row r="38" spans="1:66" ht="13.5" customHeight="1">
      <c r="A38" s="155" t="s">
        <v>137</v>
      </c>
      <c r="B38" s="156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0"/>
      <c r="AB38" s="133"/>
      <c r="AC38" s="134"/>
      <c r="AD38" s="134"/>
      <c r="AE38" s="134"/>
      <c r="AF38" s="134"/>
      <c r="AG38" s="134"/>
      <c r="AH38" s="134"/>
      <c r="AI38" s="134"/>
      <c r="AJ38" s="134"/>
      <c r="AK38" s="134"/>
      <c r="AL38" s="134"/>
      <c r="AM38" s="134"/>
      <c r="AN38" s="134"/>
      <c r="AO38" s="134"/>
      <c r="AP38" s="134"/>
      <c r="AQ38" s="134"/>
      <c r="AR38" s="134"/>
      <c r="AS38" s="134"/>
      <c r="AT38" s="134"/>
      <c r="AU38" s="134"/>
      <c r="AV38" s="134"/>
      <c r="AW38" s="134"/>
      <c r="AX38" s="134"/>
      <c r="AY38" s="134"/>
      <c r="AZ38" s="134"/>
      <c r="BA38" s="134"/>
      <c r="BB38" s="134"/>
      <c r="BC38" s="134"/>
      <c r="BD38" s="134"/>
      <c r="BE38" s="134"/>
      <c r="BF38" s="134"/>
      <c r="BG38" s="134"/>
      <c r="BH38" s="134"/>
      <c r="BI38" s="134"/>
      <c r="BJ38" s="134"/>
      <c r="BK38" s="134"/>
      <c r="BL38" s="134"/>
      <c r="BM38" s="134"/>
      <c r="BN38" s="135"/>
    </row>
    <row r="39" spans="1:66" ht="13.5" customHeight="1">
      <c r="A39" s="157" t="str">
        <f>IF(入力シート!D47="","未入力",入力シート!D47)</f>
        <v>未入力</v>
      </c>
      <c r="B39" s="158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9"/>
      <c r="Z39" s="10"/>
      <c r="AB39" s="133"/>
      <c r="AC39" s="134"/>
      <c r="AD39" s="134"/>
      <c r="AE39" s="134"/>
      <c r="AF39" s="134"/>
      <c r="AG39" s="134"/>
      <c r="AH39" s="134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  <c r="BI39" s="134"/>
      <c r="BJ39" s="134"/>
      <c r="BK39" s="134"/>
      <c r="BL39" s="134"/>
      <c r="BM39" s="134"/>
      <c r="BN39" s="135"/>
    </row>
    <row r="40" spans="1:66" ht="13.5" customHeight="1">
      <c r="A40" s="157"/>
      <c r="B40" s="158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9"/>
      <c r="Z40" s="10"/>
      <c r="AB40" s="133"/>
      <c r="AC40" s="134"/>
      <c r="AD40" s="134"/>
      <c r="AE40" s="134"/>
      <c r="AF40" s="134"/>
      <c r="AG40" s="134"/>
      <c r="AH40" s="134"/>
      <c r="AI40" s="134"/>
      <c r="AJ40" s="134"/>
      <c r="AK40" s="134"/>
      <c r="AL40" s="134"/>
      <c r="AM40" s="134"/>
      <c r="AN40" s="134"/>
      <c r="AO40" s="134"/>
      <c r="AP40" s="134"/>
      <c r="AQ40" s="134"/>
      <c r="AR40" s="134"/>
      <c r="AS40" s="134"/>
      <c r="AT40" s="134"/>
      <c r="AU40" s="134"/>
      <c r="AV40" s="134"/>
      <c r="AW40" s="134"/>
      <c r="AX40" s="134"/>
      <c r="AY40" s="134"/>
      <c r="AZ40" s="134"/>
      <c r="BA40" s="134"/>
      <c r="BB40" s="134"/>
      <c r="BC40" s="134"/>
      <c r="BD40" s="134"/>
      <c r="BE40" s="134"/>
      <c r="BF40" s="134"/>
      <c r="BG40" s="134"/>
      <c r="BH40" s="134"/>
      <c r="BI40" s="134"/>
      <c r="BJ40" s="134"/>
      <c r="BK40" s="134"/>
      <c r="BL40" s="134"/>
      <c r="BM40" s="134"/>
      <c r="BN40" s="135"/>
    </row>
    <row r="41" spans="1:66" ht="13.5" customHeight="1">
      <c r="A41" s="157"/>
      <c r="B41" s="158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9"/>
      <c r="Z41" s="10"/>
      <c r="AB41" s="133"/>
      <c r="AC41" s="134"/>
      <c r="AD41" s="134"/>
      <c r="AE41" s="134"/>
      <c r="AF41" s="134"/>
      <c r="AG41" s="134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/>
      <c r="AR41" s="134"/>
      <c r="AS41" s="134"/>
      <c r="AT41" s="134"/>
      <c r="AU41" s="134"/>
      <c r="AV41" s="134"/>
      <c r="AW41" s="134"/>
      <c r="AX41" s="134"/>
      <c r="AY41" s="134"/>
      <c r="AZ41" s="134"/>
      <c r="BA41" s="134"/>
      <c r="BB41" s="134"/>
      <c r="BC41" s="134"/>
      <c r="BD41" s="134"/>
      <c r="BE41" s="134"/>
      <c r="BF41" s="134"/>
      <c r="BG41" s="134"/>
      <c r="BH41" s="134"/>
      <c r="BI41" s="134"/>
      <c r="BJ41" s="134"/>
      <c r="BK41" s="134"/>
      <c r="BL41" s="134"/>
      <c r="BM41" s="134"/>
      <c r="BN41" s="135"/>
    </row>
    <row r="42" spans="1:66" ht="13.5" customHeight="1">
      <c r="A42" s="157"/>
      <c r="B42" s="158"/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9"/>
      <c r="Z42" s="10"/>
      <c r="AB42" s="133"/>
      <c r="AC42" s="134"/>
      <c r="AD42" s="134"/>
      <c r="AE42" s="134"/>
      <c r="AF42" s="134"/>
      <c r="AG42" s="134"/>
      <c r="AH42" s="134"/>
      <c r="AI42" s="134"/>
      <c r="AJ42" s="134"/>
      <c r="AK42" s="134"/>
      <c r="AL42" s="134"/>
      <c r="AM42" s="134"/>
      <c r="AN42" s="134"/>
      <c r="AO42" s="134"/>
      <c r="AP42" s="134"/>
      <c r="AQ42" s="134"/>
      <c r="AR42" s="134"/>
      <c r="AS42" s="134"/>
      <c r="AT42" s="134"/>
      <c r="AU42" s="134"/>
      <c r="AV42" s="134"/>
      <c r="AW42" s="134"/>
      <c r="AX42" s="134"/>
      <c r="AY42" s="134"/>
      <c r="AZ42" s="134"/>
      <c r="BA42" s="134"/>
      <c r="BB42" s="134"/>
      <c r="BC42" s="134"/>
      <c r="BD42" s="134"/>
      <c r="BE42" s="134"/>
      <c r="BF42" s="134"/>
      <c r="BG42" s="134"/>
      <c r="BH42" s="134"/>
      <c r="BI42" s="134"/>
      <c r="BJ42" s="134"/>
      <c r="BK42" s="134"/>
      <c r="BL42" s="134"/>
      <c r="BM42" s="134"/>
      <c r="BN42" s="135"/>
    </row>
    <row r="43" spans="1:66" ht="13.5" customHeight="1">
      <c r="A43" s="157"/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9"/>
      <c r="Z43" s="10"/>
      <c r="AB43" s="133"/>
      <c r="AC43" s="134"/>
      <c r="AD43" s="134"/>
      <c r="AE43" s="134"/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/>
      <c r="BD43" s="134"/>
      <c r="BE43" s="134"/>
      <c r="BF43" s="134"/>
      <c r="BG43" s="134"/>
      <c r="BH43" s="134"/>
      <c r="BI43" s="134"/>
      <c r="BJ43" s="134"/>
      <c r="BK43" s="134"/>
      <c r="BL43" s="134"/>
      <c r="BM43" s="134"/>
      <c r="BN43" s="135"/>
    </row>
    <row r="44" spans="1:66" ht="13.5" customHeight="1">
      <c r="A44" s="157"/>
      <c r="B44" s="158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  <c r="Y44" s="159"/>
      <c r="Z44" s="13"/>
      <c r="AB44" s="133"/>
      <c r="AC44" s="134"/>
      <c r="AD44" s="134"/>
      <c r="AE44" s="134"/>
      <c r="AF44" s="134"/>
      <c r="AG44" s="134"/>
      <c r="AH44" s="134"/>
      <c r="AI44" s="134"/>
      <c r="AJ44" s="134"/>
      <c r="AK44" s="134"/>
      <c r="AL44" s="134"/>
      <c r="AM44" s="134"/>
      <c r="AN44" s="134"/>
      <c r="AO44" s="134"/>
      <c r="AP44" s="134"/>
      <c r="AQ44" s="134"/>
      <c r="AR44" s="134"/>
      <c r="AS44" s="134"/>
      <c r="AT44" s="134"/>
      <c r="AU44" s="134"/>
      <c r="AV44" s="134"/>
      <c r="AW44" s="134"/>
      <c r="AX44" s="134"/>
      <c r="AY44" s="134"/>
      <c r="AZ44" s="134"/>
      <c r="BA44" s="134"/>
      <c r="BB44" s="134"/>
      <c r="BC44" s="134"/>
      <c r="BD44" s="134"/>
      <c r="BE44" s="134"/>
      <c r="BF44" s="134"/>
      <c r="BG44" s="134"/>
      <c r="BH44" s="134"/>
      <c r="BI44" s="134"/>
      <c r="BJ44" s="134"/>
      <c r="BK44" s="134"/>
      <c r="BL44" s="134"/>
      <c r="BM44" s="134"/>
      <c r="BN44" s="135"/>
    </row>
    <row r="45" spans="1:66" ht="13.5" customHeight="1">
      <c r="A45" s="160"/>
      <c r="B45" s="161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2"/>
      <c r="Z45" s="13"/>
      <c r="AB45" s="136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137"/>
      <c r="AT45" s="137"/>
      <c r="AU45" s="137"/>
      <c r="AV45" s="137"/>
      <c r="AW45" s="137"/>
      <c r="AX45" s="137"/>
      <c r="AY45" s="137"/>
      <c r="AZ45" s="137"/>
      <c r="BA45" s="137"/>
      <c r="BB45" s="137"/>
      <c r="BC45" s="137"/>
      <c r="BD45" s="137"/>
      <c r="BE45" s="137"/>
      <c r="BF45" s="137"/>
      <c r="BG45" s="137"/>
      <c r="BH45" s="137"/>
      <c r="BI45" s="137"/>
      <c r="BJ45" s="137"/>
      <c r="BK45" s="137"/>
      <c r="BL45" s="137"/>
      <c r="BM45" s="137"/>
      <c r="BN45" s="138"/>
    </row>
    <row r="48" spans="1:66"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</row>
  </sheetData>
  <sheetProtection sheet="1" scenarios="1" selectLockedCells="1" selectUnlockedCells="1"/>
  <mergeCells count="120">
    <mergeCell ref="BH22:BN22"/>
    <mergeCell ref="AM18:AV18"/>
    <mergeCell ref="AW18:BA18"/>
    <mergeCell ref="BB18:BG18"/>
    <mergeCell ref="BH18:BN18"/>
    <mergeCell ref="AI19:AL19"/>
    <mergeCell ref="AM19:AV19"/>
    <mergeCell ref="AW19:BA19"/>
    <mergeCell ref="BB19:BG19"/>
    <mergeCell ref="BH19:BN19"/>
    <mergeCell ref="AW21:BA21"/>
    <mergeCell ref="BB21:BG21"/>
    <mergeCell ref="BH21:BN21"/>
    <mergeCell ref="AI22:AL22"/>
    <mergeCell ref="AI16:AL16"/>
    <mergeCell ref="AM16:AV16"/>
    <mergeCell ref="AW16:BA16"/>
    <mergeCell ref="BB16:BG16"/>
    <mergeCell ref="AI17:AL17"/>
    <mergeCell ref="AM17:AV17"/>
    <mergeCell ref="AW17:BA17"/>
    <mergeCell ref="AM22:AV22"/>
    <mergeCell ref="AW22:BA22"/>
    <mergeCell ref="BB22:BG22"/>
    <mergeCell ref="AI13:AL13"/>
    <mergeCell ref="AM13:AV13"/>
    <mergeCell ref="AW13:BA13"/>
    <mergeCell ref="BB13:BG13"/>
    <mergeCell ref="AI14:AL14"/>
    <mergeCell ref="AM14:AV14"/>
    <mergeCell ref="AW14:BA14"/>
    <mergeCell ref="BB14:BG14"/>
    <mergeCell ref="AI15:AL15"/>
    <mergeCell ref="AM15:AV15"/>
    <mergeCell ref="AW15:BA15"/>
    <mergeCell ref="BB15:BG15"/>
    <mergeCell ref="A21:D21"/>
    <mergeCell ref="E21:N21"/>
    <mergeCell ref="O21:S21"/>
    <mergeCell ref="T21:Y21"/>
    <mergeCell ref="Z21:AF21"/>
    <mergeCell ref="A22:D22"/>
    <mergeCell ref="E22:N22"/>
    <mergeCell ref="O22:S22"/>
    <mergeCell ref="T22:Y22"/>
    <mergeCell ref="Z22:AF22"/>
    <mergeCell ref="A18:D18"/>
    <mergeCell ref="E18:N18"/>
    <mergeCell ref="O18:S18"/>
    <mergeCell ref="T18:Y18"/>
    <mergeCell ref="Z18:AF18"/>
    <mergeCell ref="O19:S19"/>
    <mergeCell ref="T19:Y19"/>
    <mergeCell ref="Z19:AF19"/>
    <mergeCell ref="A20:D20"/>
    <mergeCell ref="E20:N20"/>
    <mergeCell ref="O20:S20"/>
    <mergeCell ref="T20:Y20"/>
    <mergeCell ref="Z20:AF20"/>
    <mergeCell ref="A25:Y33"/>
    <mergeCell ref="AO11:AU11"/>
    <mergeCell ref="A14:D14"/>
    <mergeCell ref="E14:N14"/>
    <mergeCell ref="Z14:AF14"/>
    <mergeCell ref="A15:D15"/>
    <mergeCell ref="E15:N15"/>
    <mergeCell ref="O15:S15"/>
    <mergeCell ref="T15:Y15"/>
    <mergeCell ref="Z15:AF15"/>
    <mergeCell ref="A16:D16"/>
    <mergeCell ref="E16:N16"/>
    <mergeCell ref="O16:S16"/>
    <mergeCell ref="A19:D19"/>
    <mergeCell ref="E19:N19"/>
    <mergeCell ref="AI21:AL21"/>
    <mergeCell ref="AM21:AV21"/>
    <mergeCell ref="T16:Y16"/>
    <mergeCell ref="Z16:AF16"/>
    <mergeCell ref="A17:D17"/>
    <mergeCell ref="E17:N17"/>
    <mergeCell ref="O17:S17"/>
    <mergeCell ref="T17:Y17"/>
    <mergeCell ref="Z17:AF17"/>
    <mergeCell ref="AV11:BA11"/>
    <mergeCell ref="A1:B1"/>
    <mergeCell ref="C4:G7"/>
    <mergeCell ref="K4:AK6"/>
    <mergeCell ref="AS4:AV4"/>
    <mergeCell ref="AL5:BN6"/>
    <mergeCell ref="K7:AK7"/>
    <mergeCell ref="A11:D11"/>
    <mergeCell ref="E11:J11"/>
    <mergeCell ref="AA11:AD11"/>
    <mergeCell ref="AE11:AJ11"/>
    <mergeCell ref="N11:Q11"/>
    <mergeCell ref="R11:W11"/>
    <mergeCell ref="BH13:BN13"/>
    <mergeCell ref="BH14:BN14"/>
    <mergeCell ref="BH15:BN15"/>
    <mergeCell ref="A34:Y35"/>
    <mergeCell ref="A38:Y38"/>
    <mergeCell ref="A39:Y45"/>
    <mergeCell ref="A24:Y24"/>
    <mergeCell ref="AB24:BN45"/>
    <mergeCell ref="BH16:BN16"/>
    <mergeCell ref="BB17:BG17"/>
    <mergeCell ref="BH17:BN17"/>
    <mergeCell ref="AI18:AL18"/>
    <mergeCell ref="AI20:AL20"/>
    <mergeCell ref="AM20:AV20"/>
    <mergeCell ref="AW20:BA20"/>
    <mergeCell ref="BB20:BG20"/>
    <mergeCell ref="BH20:BN20"/>
    <mergeCell ref="A13:D13"/>
    <mergeCell ref="E13:N13"/>
    <mergeCell ref="Z13:AF13"/>
    <mergeCell ref="O13:S13"/>
    <mergeCell ref="O14:S14"/>
    <mergeCell ref="T13:Y13"/>
    <mergeCell ref="T14:Y14"/>
  </mergeCells>
  <phoneticPr fontId="14"/>
  <conditionalFormatting sqref="A25 A34:Y35 A39:Y45">
    <cfRule type="containsText" dxfId="14" priority="9" stopIfTrue="1" operator="containsText" text="未入力">
      <formula>NOT(ISERROR(SEARCH("未入力",A25)))</formula>
    </cfRule>
  </conditionalFormatting>
  <conditionalFormatting sqref="A14:D22">
    <cfRule type="cellIs" dxfId="13" priority="20" operator="between">
      <formula>1</formula>
      <formula>18</formula>
    </cfRule>
  </conditionalFormatting>
  <conditionalFormatting sqref="E14:N22">
    <cfRule type="cellIs" dxfId="12" priority="19" operator="greaterThan">
      <formula>0</formula>
    </cfRule>
  </conditionalFormatting>
  <conditionalFormatting sqref="K4:AK6">
    <cfRule type="containsText" dxfId="11" priority="22" operator="containsText" text="学校名入力ミス">
      <formula>NOT(ISERROR(SEARCH("学校名入力ミス",K4)))</formula>
    </cfRule>
    <cfRule type="containsText" dxfId="10" priority="23" operator="containsText" text="学校名が未入力です">
      <formula>NOT(ISERROR(SEARCH("学校名が未入力です",K4)))</formula>
    </cfRule>
  </conditionalFormatting>
  <conditionalFormatting sqref="K7:AK7 E11:J11 R11:W11">
    <cfRule type="containsText" dxfId="9" priority="21" operator="containsText" text="入力ミス">
      <formula>NOT(ISERROR(SEARCH("入力ミス",E7)))</formula>
    </cfRule>
  </conditionalFormatting>
  <conditionalFormatting sqref="O14:AF22">
    <cfRule type="cellIs" dxfId="8" priority="7" operator="greaterThan">
      <formula>0</formula>
    </cfRule>
  </conditionalFormatting>
  <conditionalFormatting sqref="AI14:AL22">
    <cfRule type="cellIs" dxfId="7" priority="6" operator="between">
      <formula>1</formula>
      <formula>18</formula>
    </cfRule>
  </conditionalFormatting>
  <conditionalFormatting sqref="AI13:BN13">
    <cfRule type="notContainsBlanks" dxfId="6" priority="29" stopIfTrue="1">
      <formula>LEN(TRIM(AI13))&gt;0</formula>
    </cfRule>
  </conditionalFormatting>
  <conditionalFormatting sqref="AL5:BN6">
    <cfRule type="containsText" dxfId="5" priority="24" operator="containsText" text="校訓入力ミス">
      <formula>NOT(ISERROR(SEARCH("校訓入力ミス",AL5)))</formula>
    </cfRule>
    <cfRule type="containsText" dxfId="4" priority="25" operator="containsText" text="校訓が未入力です">
      <formula>NOT(ISERROR(SEARCH("校訓が未入力です",AL5)))</formula>
    </cfRule>
  </conditionalFormatting>
  <conditionalFormatting sqref="AM14:AV22">
    <cfRule type="cellIs" dxfId="3" priority="5" operator="greaterThan">
      <formula>0</formula>
    </cfRule>
  </conditionalFormatting>
  <conditionalFormatting sqref="AW14:BN22">
    <cfRule type="cellIs" dxfId="2" priority="2" operator="greaterThan">
      <formula>0</formula>
    </cfRule>
  </conditionalFormatting>
  <dataValidations count="1">
    <dataValidation imeMode="off" allowBlank="1" showInputMessage="1" showErrorMessage="1" sqref="O14:O22 AW14:AW22" xr:uid="{00000000-0002-0000-0200-000000000000}"/>
  </dataValidations>
  <printOptions horizontalCentered="1" verticalCentered="1"/>
  <pageMargins left="0" right="0" top="0" bottom="0" header="0" footer="0"/>
  <pageSetup paperSize="9"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J32"/>
  <sheetViews>
    <sheetView showGridLines="0" zoomScale="133" zoomScaleNormal="100" zoomScaleSheetLayoutView="70" workbookViewId="0">
      <selection activeCell="I26" sqref="I26"/>
    </sheetView>
  </sheetViews>
  <sheetFormatPr baseColWidth="10" defaultColWidth="9" defaultRowHeight="14"/>
  <cols>
    <col min="1" max="1" width="5.6640625" style="3" customWidth="1"/>
    <col min="2" max="2" width="4.33203125" style="3" customWidth="1"/>
    <col min="3" max="3" width="4" style="3" customWidth="1"/>
    <col min="4" max="4" width="13.83203125" style="3" customWidth="1"/>
    <col min="5" max="5" width="5.83203125" style="3" customWidth="1"/>
    <col min="6" max="6" width="9.6640625" style="3" customWidth="1"/>
    <col min="7" max="7" width="10.1640625" style="3" customWidth="1"/>
    <col min="8" max="8" width="13.6640625" style="3" customWidth="1"/>
    <col min="9" max="9" width="9.33203125" style="3" customWidth="1"/>
    <col min="10" max="10" width="4" style="3" bestFit="1" customWidth="1"/>
    <col min="11" max="16384" width="9" style="3"/>
  </cols>
  <sheetData>
    <row r="1" spans="1:10" ht="44.25" customHeight="1">
      <c r="A1" s="197" t="s">
        <v>139</v>
      </c>
      <c r="B1" s="197"/>
      <c r="C1" s="197"/>
      <c r="D1" s="197"/>
      <c r="E1" s="197"/>
      <c r="F1" s="197"/>
      <c r="G1" s="197"/>
      <c r="H1" s="197"/>
      <c r="I1" s="197"/>
    </row>
    <row r="2" spans="1:10" ht="17.25" customHeight="1"/>
    <row r="3" spans="1:10" ht="13.5" customHeight="1">
      <c r="A3" s="187" t="s">
        <v>77</v>
      </c>
      <c r="B3" s="188"/>
      <c r="C3" s="191" t="str">
        <f>IF(入力シート!D4="","学校名未入力",入力シート!D4&amp;入力シート!E4&amp;入力シート!E5)</f>
        <v>学校名未入力</v>
      </c>
      <c r="D3" s="192"/>
      <c r="E3" s="192"/>
      <c r="F3" s="192"/>
      <c r="G3" s="193"/>
      <c r="H3" s="17" t="s">
        <v>91</v>
      </c>
      <c r="I3" s="18"/>
    </row>
    <row r="4" spans="1:10" ht="22.5" customHeight="1">
      <c r="A4" s="189"/>
      <c r="B4" s="190"/>
      <c r="C4" s="194"/>
      <c r="D4" s="195"/>
      <c r="E4" s="195"/>
      <c r="F4" s="195"/>
      <c r="G4" s="196"/>
      <c r="H4" s="19" t="str">
        <f>IF(入力シート!G4="","性別未入力",入力シート!G4)</f>
        <v>性別未入力</v>
      </c>
      <c r="I4" s="20"/>
    </row>
    <row r="5" spans="1:10" ht="23.25" customHeight="1">
      <c r="A5" s="170" t="s">
        <v>100</v>
      </c>
      <c r="B5" s="170"/>
      <c r="C5" s="21"/>
      <c r="D5" s="22"/>
      <c r="E5" s="22"/>
      <c r="F5" s="22"/>
      <c r="G5" s="96"/>
      <c r="H5" s="23"/>
      <c r="I5" s="24"/>
    </row>
    <row r="6" spans="1:10" ht="14.25" customHeight="1">
      <c r="A6" s="200"/>
      <c r="B6" s="201"/>
      <c r="C6" s="175" t="s">
        <v>89</v>
      </c>
      <c r="D6" s="175"/>
      <c r="E6" s="175"/>
      <c r="F6" s="25" t="s">
        <v>90</v>
      </c>
      <c r="G6" s="98"/>
      <c r="H6" s="24"/>
      <c r="I6" s="24"/>
    </row>
    <row r="7" spans="1:10" ht="22.5" customHeight="1">
      <c r="A7" s="198" t="s">
        <v>78</v>
      </c>
      <c r="B7" s="199"/>
      <c r="C7" s="182" t="str">
        <f>IF(入力シート!D12="","監督未入力",入力シート!D12)</f>
        <v>監督未入力</v>
      </c>
      <c r="D7" s="183"/>
      <c r="E7" s="184"/>
      <c r="F7" s="95" t="str">
        <f>IF(入力シート!E12="","属性未入力",入力シート!E12)</f>
        <v>職員</v>
      </c>
      <c r="G7" s="99"/>
      <c r="H7" s="26"/>
      <c r="I7" s="26"/>
    </row>
    <row r="8" spans="1:10" ht="22.5" customHeight="1">
      <c r="A8" s="198" t="s">
        <v>79</v>
      </c>
      <c r="B8" s="199"/>
      <c r="C8" s="185" t="str">
        <f>IF(入力シート!D13="","登録なし",入力シート!D13)</f>
        <v>登録なし</v>
      </c>
      <c r="D8" s="186"/>
      <c r="E8" s="184"/>
      <c r="F8" s="95" t="str">
        <f>IF(入力シート!E13="","",IF(入力シート!E13="","属性未入力",入力シート!E13))</f>
        <v/>
      </c>
      <c r="G8" s="99"/>
      <c r="H8" s="26"/>
      <c r="I8" s="26"/>
    </row>
    <row r="9" spans="1:10" ht="22.5" customHeight="1">
      <c r="A9" s="176" t="s">
        <v>80</v>
      </c>
      <c r="B9" s="177"/>
      <c r="C9" s="185" t="str">
        <f>IF(入力シート!D15="","登録なし",入力シート!D15)</f>
        <v>登録なし</v>
      </c>
      <c r="D9" s="186"/>
      <c r="E9" s="184"/>
      <c r="F9" s="94" t="str">
        <f>IF(入力シート!E15="","",IF(入力シート!E15="","属性未入力",入力シート!E15))</f>
        <v/>
      </c>
      <c r="G9" s="97"/>
      <c r="H9" s="26"/>
      <c r="I9" s="26"/>
    </row>
    <row r="10" spans="1:10" ht="23.25" customHeight="1">
      <c r="A10" s="170" t="s">
        <v>99</v>
      </c>
      <c r="B10" s="170"/>
      <c r="C10" s="27"/>
      <c r="D10" s="27"/>
      <c r="E10" s="27"/>
      <c r="F10" s="93"/>
      <c r="G10" s="93"/>
      <c r="H10" s="28"/>
      <c r="I10" s="26"/>
    </row>
    <row r="11" spans="1:10" s="4" customFormat="1" ht="15" customHeight="1">
      <c r="A11" s="29" t="s">
        <v>114</v>
      </c>
      <c r="B11" s="178" t="s">
        <v>81</v>
      </c>
      <c r="C11" s="178"/>
      <c r="D11" s="178"/>
      <c r="E11" s="29" t="s">
        <v>71</v>
      </c>
      <c r="F11" s="30" t="s">
        <v>82</v>
      </c>
      <c r="G11" s="31" t="s">
        <v>73</v>
      </c>
      <c r="H11" s="32" t="s">
        <v>98</v>
      </c>
      <c r="I11" s="32" t="s">
        <v>140</v>
      </c>
    </row>
    <row r="12" spans="1:10" ht="27.75" customHeight="1">
      <c r="A12" s="33" t="str">
        <f>IF(入力シート!C22="","",入力シート!C22)</f>
        <v/>
      </c>
      <c r="B12" s="179" t="str">
        <f>IF(入力シート!D22="","",入力シート!D22)</f>
        <v/>
      </c>
      <c r="C12" s="180"/>
      <c r="D12" s="181"/>
      <c r="E12" s="34" t="str">
        <f>IF(入力シート!E22="","",入力シート!E22)</f>
        <v/>
      </c>
      <c r="F12" s="35" t="str">
        <f>IF(入力シート!F22="","",入力シート!F22)</f>
        <v/>
      </c>
      <c r="G12" s="36" t="str">
        <f>IF(入力シート!G22="","",入力シート!G22)</f>
        <v/>
      </c>
      <c r="H12" s="34" t="str">
        <f>IF(入力シート!C22&gt;0,IF(入力シート!H22="","ID未入力",入力シート!H22),"")</f>
        <v/>
      </c>
      <c r="I12" s="34" t="str">
        <f>IF(入力シート!D22="","",IF(入力シート!D22=入力シート!$D$14,"主将",""))</f>
        <v/>
      </c>
      <c r="J12" s="37">
        <v>1</v>
      </c>
    </row>
    <row r="13" spans="1:10" ht="27.75" customHeight="1">
      <c r="A13" s="34" t="str">
        <f>IF(入力シート!C23="","",入力シート!C23)</f>
        <v/>
      </c>
      <c r="B13" s="172" t="str">
        <f>IF(入力シート!D23="","",入力シート!D23)</f>
        <v/>
      </c>
      <c r="C13" s="173"/>
      <c r="D13" s="174"/>
      <c r="E13" s="34" t="str">
        <f>IF(入力シート!E23="","",入力シート!E23)</f>
        <v/>
      </c>
      <c r="F13" s="35" t="str">
        <f>IF(入力シート!F23="","",入力シート!F23)</f>
        <v/>
      </c>
      <c r="G13" s="36" t="str">
        <f>IF(入力シート!G23="","",入力シート!G23)</f>
        <v/>
      </c>
      <c r="H13" s="34" t="str">
        <f>IF(入力シート!C23&gt;0,IF(入力シート!H23="","ID未入力",入力シート!H23),"")</f>
        <v/>
      </c>
      <c r="I13" s="34" t="str">
        <f>IF(入力シート!D23="","",IF(入力シート!D23=入力シート!$D$14,"主将",""))</f>
        <v/>
      </c>
      <c r="J13" s="37">
        <v>2</v>
      </c>
    </row>
    <row r="14" spans="1:10" ht="27.75" customHeight="1">
      <c r="A14" s="34" t="str">
        <f>IF(入力シート!C24="","",入力シート!C24)</f>
        <v/>
      </c>
      <c r="B14" s="172" t="str">
        <f>IF(入力シート!D24="","",入力シート!D24)</f>
        <v/>
      </c>
      <c r="C14" s="173"/>
      <c r="D14" s="174"/>
      <c r="E14" s="34" t="str">
        <f>IF(入力シート!E24="","",入力シート!E24)</f>
        <v/>
      </c>
      <c r="F14" s="35" t="str">
        <f>IF(入力シート!F24="","",入力シート!F24)</f>
        <v/>
      </c>
      <c r="G14" s="36" t="str">
        <f>IF(入力シート!G24="","",入力シート!G24)</f>
        <v/>
      </c>
      <c r="H14" s="34" t="str">
        <f>IF(入力シート!C24&gt;0,IF(入力シート!H24="","ID未入力",入力シート!H24),"")</f>
        <v/>
      </c>
      <c r="I14" s="34" t="str">
        <f>IF(入力シート!D24="","",IF(入力シート!D24=入力シート!$D$14,"主将",""))</f>
        <v/>
      </c>
      <c r="J14" s="37">
        <v>3</v>
      </c>
    </row>
    <row r="15" spans="1:10" ht="27.75" customHeight="1">
      <c r="A15" s="34" t="str">
        <f>IF(入力シート!C25="","",入力シート!C25)</f>
        <v/>
      </c>
      <c r="B15" s="172" t="str">
        <f>IF(入力シート!D25="","",入力シート!D25)</f>
        <v/>
      </c>
      <c r="C15" s="173"/>
      <c r="D15" s="174"/>
      <c r="E15" s="34" t="str">
        <f>IF(入力シート!E25="","",入力シート!E25)</f>
        <v/>
      </c>
      <c r="F15" s="35" t="str">
        <f>IF(入力シート!F25="","",入力シート!F25)</f>
        <v/>
      </c>
      <c r="G15" s="36" t="str">
        <f>IF(入力シート!G25="","",入力シート!G25)</f>
        <v/>
      </c>
      <c r="H15" s="34" t="str">
        <f>IF(入力シート!C25&gt;0,IF(入力シート!H25="","ID未入力",入力シート!H25),"")</f>
        <v/>
      </c>
      <c r="I15" s="34" t="str">
        <f>IF(入力シート!D25="","",IF(入力シート!D25=入力シート!$D$14,"主将",""))</f>
        <v/>
      </c>
      <c r="J15" s="37">
        <v>4</v>
      </c>
    </row>
    <row r="16" spans="1:10" ht="27.75" customHeight="1">
      <c r="A16" s="34" t="str">
        <f>IF(入力シート!C26="","",入力シート!C26)</f>
        <v/>
      </c>
      <c r="B16" s="172" t="str">
        <f>IF(入力シート!D26="","",入力シート!D26)</f>
        <v/>
      </c>
      <c r="C16" s="173"/>
      <c r="D16" s="174"/>
      <c r="E16" s="34" t="str">
        <f>IF(入力シート!E26="","",入力シート!E26)</f>
        <v/>
      </c>
      <c r="F16" s="35" t="str">
        <f>IF(入力シート!F26="","",入力シート!F26)</f>
        <v/>
      </c>
      <c r="G16" s="36" t="str">
        <f>IF(入力シート!G26="","",入力シート!G26)</f>
        <v/>
      </c>
      <c r="H16" s="34" t="str">
        <f>IF(入力シート!C26&gt;0,IF(入力シート!H26="","ID未入力",入力シート!H26),"")</f>
        <v/>
      </c>
      <c r="I16" s="34" t="str">
        <f>IF(入力シート!D26="","",IF(入力シート!D26=入力シート!$D$14,"主将",""))</f>
        <v/>
      </c>
      <c r="J16" s="37">
        <v>5</v>
      </c>
    </row>
    <row r="17" spans="1:10" ht="27.75" customHeight="1">
      <c r="A17" s="34" t="str">
        <f>IF(入力シート!C27="","",入力シート!C27)</f>
        <v/>
      </c>
      <c r="B17" s="172" t="str">
        <f>IF(入力シート!D27="","",入力シート!D27)</f>
        <v/>
      </c>
      <c r="C17" s="173"/>
      <c r="D17" s="174"/>
      <c r="E17" s="34" t="str">
        <f>IF(入力シート!E27="","",入力シート!E27)</f>
        <v/>
      </c>
      <c r="F17" s="35" t="str">
        <f>IF(入力シート!F27="","",入力シート!F27)</f>
        <v/>
      </c>
      <c r="G17" s="36" t="str">
        <f>IF(入力シート!G27="","",入力シート!G27)</f>
        <v/>
      </c>
      <c r="H17" s="34" t="str">
        <f>IF(入力シート!C27&gt;0,IF(入力シート!H27="","ID未入力",入力シート!H27),"")</f>
        <v/>
      </c>
      <c r="I17" s="34" t="str">
        <f>IF(入力シート!D27="","",IF(入力シート!D27=入力シート!$D$14,"主将",""))</f>
        <v/>
      </c>
      <c r="J17" s="37">
        <v>6</v>
      </c>
    </row>
    <row r="18" spans="1:10" ht="27.75" customHeight="1">
      <c r="A18" s="34" t="str">
        <f>IF(入力シート!C28="","",入力シート!C28)</f>
        <v/>
      </c>
      <c r="B18" s="172" t="str">
        <f>IF(入力シート!D28="","",入力シート!D28)</f>
        <v/>
      </c>
      <c r="C18" s="173"/>
      <c r="D18" s="174"/>
      <c r="E18" s="34" t="str">
        <f>IF(入力シート!E28="","",入力シート!E28)</f>
        <v/>
      </c>
      <c r="F18" s="35" t="str">
        <f>IF(入力シート!F28="","",入力シート!F28)</f>
        <v/>
      </c>
      <c r="G18" s="36" t="str">
        <f>IF(入力シート!G28="","",入力シート!G28)</f>
        <v/>
      </c>
      <c r="H18" s="34" t="str">
        <f>IF(入力シート!C28&gt;0,IF(入力シート!H28="","ID未入力",入力シート!H28),"")</f>
        <v/>
      </c>
      <c r="I18" s="34" t="str">
        <f>IF(入力シート!D28="","",IF(入力シート!D28=入力シート!$D$14,"主将",""))</f>
        <v/>
      </c>
      <c r="J18" s="37">
        <v>7</v>
      </c>
    </row>
    <row r="19" spans="1:10" ht="27.75" customHeight="1">
      <c r="A19" s="34" t="str">
        <f>IF(入力シート!C29="","",入力シート!C29)</f>
        <v/>
      </c>
      <c r="B19" s="172" t="str">
        <f>IF(入力シート!D29="","",入力シート!D29)</f>
        <v/>
      </c>
      <c r="C19" s="173"/>
      <c r="D19" s="174"/>
      <c r="E19" s="34" t="str">
        <f>IF(入力シート!E29="","",入力シート!E29)</f>
        <v/>
      </c>
      <c r="F19" s="35" t="str">
        <f>IF(入力シート!F29="","",入力シート!F29)</f>
        <v/>
      </c>
      <c r="G19" s="36" t="str">
        <f>IF(入力シート!G29="","",入力シート!G29)</f>
        <v/>
      </c>
      <c r="H19" s="34" t="str">
        <f>IF(入力シート!C29&gt;0,IF(入力シート!H29="","ID未入力",入力シート!H29),"")</f>
        <v/>
      </c>
      <c r="I19" s="34" t="str">
        <f>IF(入力シート!D29="","",IF(入力シート!D29=入力シート!$D$14,"主将",""))</f>
        <v/>
      </c>
      <c r="J19" s="37">
        <v>8</v>
      </c>
    </row>
    <row r="20" spans="1:10" ht="27.75" customHeight="1">
      <c r="A20" s="34" t="str">
        <f>IF(入力シート!C30="","",入力シート!C30)</f>
        <v/>
      </c>
      <c r="B20" s="172" t="str">
        <f>IF(入力シート!D30="","",入力シート!D30)</f>
        <v/>
      </c>
      <c r="C20" s="173"/>
      <c r="D20" s="174"/>
      <c r="E20" s="34" t="str">
        <f>IF(入力シート!E30="","",入力シート!E30)</f>
        <v/>
      </c>
      <c r="F20" s="35" t="str">
        <f>IF(入力シート!F30="","",入力シート!F30)</f>
        <v/>
      </c>
      <c r="G20" s="36" t="str">
        <f>IF(入力シート!G30="","",入力シート!G30)</f>
        <v/>
      </c>
      <c r="H20" s="34" t="str">
        <f>IF(入力シート!C30&gt;0,IF(入力シート!H30="","ID未入力",入力シート!H30),"")</f>
        <v/>
      </c>
      <c r="I20" s="34" t="str">
        <f>IF(入力シート!D30="","",IF(入力シート!D30=入力シート!$D$14,"主将",""))</f>
        <v/>
      </c>
      <c r="J20" s="37">
        <v>9</v>
      </c>
    </row>
    <row r="21" spans="1:10" ht="27.75" customHeight="1">
      <c r="A21" s="34" t="str">
        <f>IF(入力シート!C31="","",入力シート!C31)</f>
        <v/>
      </c>
      <c r="B21" s="172" t="str">
        <f>IF(入力シート!D31="","",入力シート!D31)</f>
        <v/>
      </c>
      <c r="C21" s="173"/>
      <c r="D21" s="174"/>
      <c r="E21" s="34" t="str">
        <f>IF(入力シート!E31="","",入力シート!E31)</f>
        <v/>
      </c>
      <c r="F21" s="35" t="str">
        <f>IF(入力シート!F31="","",入力シート!F31)</f>
        <v/>
      </c>
      <c r="G21" s="36" t="str">
        <f>IF(入力シート!G31="","",入力シート!G31)</f>
        <v/>
      </c>
      <c r="H21" s="34" t="str">
        <f>IF(入力シート!C31&gt;0,IF(入力シート!H31="","ID未入力",入力シート!H31),"")</f>
        <v/>
      </c>
      <c r="I21" s="34" t="str">
        <f>IF(入力シート!D31="","",IF(入力シート!D31=入力シート!$D$14,"主将",""))</f>
        <v/>
      </c>
      <c r="J21" s="37">
        <v>10</v>
      </c>
    </row>
    <row r="22" spans="1:10" ht="27.75" customHeight="1">
      <c r="A22" s="34" t="str">
        <f>IF(入力シート!C32="","",入力シート!C32)</f>
        <v/>
      </c>
      <c r="B22" s="172" t="str">
        <f>IF(入力シート!D32="","",入力シート!D32)</f>
        <v/>
      </c>
      <c r="C22" s="173"/>
      <c r="D22" s="174"/>
      <c r="E22" s="34" t="str">
        <f>IF(入力シート!E32="","",入力シート!E32)</f>
        <v/>
      </c>
      <c r="F22" s="35" t="str">
        <f>IF(入力シート!F32="","",入力シート!F32)</f>
        <v/>
      </c>
      <c r="G22" s="36" t="str">
        <f>IF(入力シート!G32="","",入力シート!G32)</f>
        <v/>
      </c>
      <c r="H22" s="34" t="str">
        <f>IF(入力シート!C32&gt;0,IF(入力シート!H32="","ID未入力",入力シート!H32),"")</f>
        <v/>
      </c>
      <c r="I22" s="34" t="str">
        <f>IF(入力シート!D32="","",IF(入力シート!D32=入力シート!$D$14,"主将",""))</f>
        <v/>
      </c>
      <c r="J22" s="37">
        <v>11</v>
      </c>
    </row>
    <row r="23" spans="1:10" ht="27.75" customHeight="1">
      <c r="A23" s="34" t="str">
        <f>IF(入力シート!C33="","",入力シート!C33)</f>
        <v/>
      </c>
      <c r="B23" s="172" t="str">
        <f>IF(入力シート!D33="","",入力シート!D33)</f>
        <v/>
      </c>
      <c r="C23" s="173"/>
      <c r="D23" s="174"/>
      <c r="E23" s="34" t="str">
        <f>IF(入力シート!E33="","",入力シート!E33)</f>
        <v/>
      </c>
      <c r="F23" s="35" t="str">
        <f>IF(入力シート!F33="","",入力シート!F33)</f>
        <v/>
      </c>
      <c r="G23" s="36" t="str">
        <f>IF(入力シート!G33="","",入力シート!G33)</f>
        <v/>
      </c>
      <c r="H23" s="34" t="str">
        <f>IF(入力シート!C33&gt;0,IF(入力シート!H33="","ID未入力",入力シート!H33),"")</f>
        <v/>
      </c>
      <c r="I23" s="34" t="str">
        <f>IF(入力シート!D33="","",IF(入力シート!D33=入力シート!$D$14,"主将",""))</f>
        <v/>
      </c>
      <c r="J23" s="37">
        <v>12</v>
      </c>
    </row>
    <row r="24" spans="1:10" ht="27.75" customHeight="1">
      <c r="A24" s="34" t="str">
        <f>IF(入力シート!C34="","",入力シート!C34)</f>
        <v/>
      </c>
      <c r="B24" s="172" t="str">
        <f>IF(入力シート!D34="","",入力シート!D34)</f>
        <v/>
      </c>
      <c r="C24" s="173"/>
      <c r="D24" s="174"/>
      <c r="E24" s="34" t="str">
        <f>IF(入力シート!E34="","",入力シート!E34)</f>
        <v/>
      </c>
      <c r="F24" s="35" t="str">
        <f>IF(入力シート!F34="","",入力シート!F34)</f>
        <v/>
      </c>
      <c r="G24" s="36" t="str">
        <f>IF(入力シート!G34="","",入力シート!G34)</f>
        <v/>
      </c>
      <c r="H24" s="34" t="str">
        <f>IF(入力シート!C34&gt;0,IF(入力シート!H34="","ID未入力",入力シート!H34),"")</f>
        <v/>
      </c>
      <c r="I24" s="34" t="str">
        <f>IF(入力シート!D34="","",IF(入力シート!D34=入力シート!$D$14,"主将",""))</f>
        <v/>
      </c>
      <c r="J24" s="37">
        <v>13</v>
      </c>
    </row>
    <row r="25" spans="1:10" ht="27.75" customHeight="1">
      <c r="A25" s="34" t="str">
        <f>IF(入力シート!C35="","",入力シート!C35)</f>
        <v/>
      </c>
      <c r="B25" s="172" t="str">
        <f>IF(入力シート!D35="","",入力シート!D35)</f>
        <v/>
      </c>
      <c r="C25" s="173"/>
      <c r="D25" s="174"/>
      <c r="E25" s="34" t="str">
        <f>IF(入力シート!E35="","",入力シート!E35)</f>
        <v/>
      </c>
      <c r="F25" s="35" t="str">
        <f>IF(入力シート!F35="","",入力シート!F35)</f>
        <v/>
      </c>
      <c r="G25" s="36" t="str">
        <f>IF(入力シート!G35="","",入力シート!G35)</f>
        <v/>
      </c>
      <c r="H25" s="34" t="str">
        <f>IF(入力シート!C35&gt;0,IF(入力シート!H35="","ID未入力",入力シート!H35),"")</f>
        <v/>
      </c>
      <c r="I25" s="34" t="str">
        <f>IF(入力シート!D35="","",IF(入力シート!D35=入力シート!$D$14,"主将",""))</f>
        <v/>
      </c>
      <c r="J25" s="37">
        <v>14</v>
      </c>
    </row>
    <row r="26" spans="1:10" ht="27.75" customHeight="1">
      <c r="A26" s="34" t="str">
        <f>IF(入力シート!C36="","",入力シート!C36)</f>
        <v/>
      </c>
      <c r="B26" s="172" t="str">
        <f>IF(入力シート!D36="","",入力シート!D36)</f>
        <v/>
      </c>
      <c r="C26" s="173"/>
      <c r="D26" s="174"/>
      <c r="E26" s="34" t="str">
        <f>IF(入力シート!E36="","",入力シート!E36)</f>
        <v/>
      </c>
      <c r="F26" s="35" t="str">
        <f>IF(入力シート!F36="","",入力シート!F36)</f>
        <v/>
      </c>
      <c r="G26" s="36" t="str">
        <f>IF(入力シート!G36="","",入力シート!G36)</f>
        <v/>
      </c>
      <c r="H26" s="34" t="str">
        <f>IF(入力シート!C36&gt;0,IF(入力シート!H36="","ID未入力",入力シート!H36),"")</f>
        <v/>
      </c>
      <c r="I26" s="34" t="str">
        <f>IF(入力シート!D36="","",IF(入力シート!D36=入力シート!$D$14,"主将",""))</f>
        <v/>
      </c>
      <c r="J26" s="37">
        <v>15</v>
      </c>
    </row>
    <row r="27" spans="1:10" ht="27.75" customHeight="1">
      <c r="A27" s="34" t="str">
        <f>IF(入力シート!C37="","",入力シート!C37)</f>
        <v/>
      </c>
      <c r="B27" s="172" t="str">
        <f>IF(入力シート!D37="","",入力シート!D37)</f>
        <v/>
      </c>
      <c r="C27" s="173"/>
      <c r="D27" s="174"/>
      <c r="E27" s="34" t="str">
        <f>IF(入力シート!E37="","",入力シート!E37)</f>
        <v/>
      </c>
      <c r="F27" s="35" t="str">
        <f>IF(入力シート!F37="","",入力シート!F37)</f>
        <v/>
      </c>
      <c r="G27" s="36" t="str">
        <f>IF(入力シート!G37="","",入力シート!G37)</f>
        <v/>
      </c>
      <c r="H27" s="34" t="str">
        <f>IF(入力シート!C37&gt;0,IF(入力シート!H37="","ID未入力",入力シート!H37),"")</f>
        <v/>
      </c>
      <c r="I27" s="34" t="str">
        <f>IF(入力シート!D37="","",IF(入力シート!D37=入力シート!$D$14,"主将",""))</f>
        <v/>
      </c>
      <c r="J27" s="37">
        <v>16</v>
      </c>
    </row>
    <row r="28" spans="1:10" ht="27.75" customHeight="1">
      <c r="A28" s="34" t="str">
        <f>IF(入力シート!C38="","",入力シート!C38)</f>
        <v/>
      </c>
      <c r="B28" s="172" t="str">
        <f>IF(入力シート!D38="","",入力シート!D38)</f>
        <v/>
      </c>
      <c r="C28" s="173"/>
      <c r="D28" s="174"/>
      <c r="E28" s="34" t="str">
        <f>IF(入力シート!E38="","",入力シート!E38)</f>
        <v/>
      </c>
      <c r="F28" s="35" t="str">
        <f>IF(入力シート!F38="","",入力シート!F38)</f>
        <v/>
      </c>
      <c r="G28" s="36" t="str">
        <f>IF(入力シート!G38="","",入力シート!G38)</f>
        <v/>
      </c>
      <c r="H28" s="34" t="str">
        <f>IF(入力シート!C38&gt;0,IF(入力シート!H38="","ID未入力",入力シート!H38),"")</f>
        <v/>
      </c>
      <c r="I28" s="34" t="str">
        <f>IF(入力シート!D38="","",IF(入力シート!D38=入力シート!$D$14,"主将",""))</f>
        <v/>
      </c>
      <c r="J28" s="37">
        <v>17</v>
      </c>
    </row>
    <row r="29" spans="1:10" ht="27.75" customHeight="1">
      <c r="A29" s="34" t="str">
        <f>IF(入力シート!C39="","",入力シート!C39)</f>
        <v/>
      </c>
      <c r="B29" s="172" t="str">
        <f>IF(入力シート!D39="","",入力シート!D39)</f>
        <v/>
      </c>
      <c r="C29" s="173"/>
      <c r="D29" s="174"/>
      <c r="E29" s="34" t="str">
        <f>IF(入力シート!E39="","",入力シート!E39)</f>
        <v/>
      </c>
      <c r="F29" s="35" t="str">
        <f>IF(入力シート!F39="","",入力シート!F39)</f>
        <v/>
      </c>
      <c r="G29" s="36" t="str">
        <f>IF(入力シート!G39="","",入力シート!G39)</f>
        <v/>
      </c>
      <c r="H29" s="34" t="str">
        <f>IF(入力シート!C39&gt;0,IF(入力シート!H39="","ID未入力",入力シート!H39),"")</f>
        <v/>
      </c>
      <c r="I29" s="34" t="str">
        <f>IF(入力シート!D39="","",IF(入力シート!D39=入力シート!$D$14,"主将",""))</f>
        <v/>
      </c>
      <c r="J29" s="37">
        <v>18</v>
      </c>
    </row>
    <row r="30" spans="1:10" ht="15.75" customHeight="1">
      <c r="A30" s="3" t="s">
        <v>108</v>
      </c>
    </row>
    <row r="31" spans="1:10" ht="15.75" customHeight="1">
      <c r="A31" s="169" t="s">
        <v>104</v>
      </c>
      <c r="B31" s="169"/>
      <c r="C31" s="169"/>
      <c r="D31" s="169"/>
      <c r="E31" s="38" t="s">
        <v>105</v>
      </c>
      <c r="F31" s="171" t="str">
        <f>IF(入力シート!H11="","連絡先未入力",入力シート!H11)</f>
        <v>連絡先未入力</v>
      </c>
      <c r="G31" s="171"/>
      <c r="H31" s="171"/>
      <c r="I31" s="3" t="s">
        <v>106</v>
      </c>
    </row>
    <row r="32" spans="1:10">
      <c r="H32" s="4"/>
      <c r="I32" s="4"/>
    </row>
  </sheetData>
  <sheetProtection sheet="1" objects="1" scenarios="1" selectLockedCells="1"/>
  <mergeCells count="34">
    <mergeCell ref="A3:B4"/>
    <mergeCell ref="C3:G4"/>
    <mergeCell ref="A1:I1"/>
    <mergeCell ref="A7:B7"/>
    <mergeCell ref="A8:B8"/>
    <mergeCell ref="A6:B6"/>
    <mergeCell ref="B19:D19"/>
    <mergeCell ref="B25:D25"/>
    <mergeCell ref="B18:D18"/>
    <mergeCell ref="B13:D13"/>
    <mergeCell ref="C6:E6"/>
    <mergeCell ref="B15:D15"/>
    <mergeCell ref="A9:B9"/>
    <mergeCell ref="B11:D11"/>
    <mergeCell ref="B12:D12"/>
    <mergeCell ref="C7:E7"/>
    <mergeCell ref="C8:E8"/>
    <mergeCell ref="C9:E9"/>
    <mergeCell ref="A31:D31"/>
    <mergeCell ref="A10:B10"/>
    <mergeCell ref="A5:B5"/>
    <mergeCell ref="F31:H31"/>
    <mergeCell ref="B27:D27"/>
    <mergeCell ref="B21:D21"/>
    <mergeCell ref="B22:D22"/>
    <mergeCell ref="B23:D23"/>
    <mergeCell ref="B20:D20"/>
    <mergeCell ref="B28:D28"/>
    <mergeCell ref="B24:D24"/>
    <mergeCell ref="B26:D26"/>
    <mergeCell ref="B29:D29"/>
    <mergeCell ref="B14:D14"/>
    <mergeCell ref="B17:D17"/>
    <mergeCell ref="B16:D16"/>
  </mergeCells>
  <phoneticPr fontId="1"/>
  <conditionalFormatting sqref="C8:D10 E10">
    <cfRule type="containsText" dxfId="1" priority="7" operator="containsText" text="登録なし">
      <formula>NOT(ISERROR(SEARCH("登録なし",C8)))</formula>
    </cfRule>
  </conditionalFormatting>
  <conditionalFormatting sqref="C3:G4 H4:I6 C7:D7 F7:G10 H12:I29 F31 H32:I32">
    <cfRule type="containsText" dxfId="0" priority="9" operator="containsText" text="未入力">
      <formula>NOT(ISERROR(SEARCH("未入力",C3)))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入力シート</vt:lpstr>
      <vt:lpstr>確認画面（プログラム掲載）～H26</vt:lpstr>
      <vt:lpstr>確認画面（プログラム掲載）</vt:lpstr>
      <vt:lpstr>確認画面（参加申込書）</vt:lpstr>
      <vt:lpstr>'確認画面（プログラム掲載）'!Print_Area</vt:lpstr>
      <vt:lpstr>'確認画面（プログラム掲載）～H26'!Print_Area</vt:lpstr>
      <vt:lpstr>'確認画面（参加申込書）'!Print_Area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別府市</dc:creator>
  <cp:lastModifiedBy>鶴城教師用20（管理者）</cp:lastModifiedBy>
  <cp:lastPrinted>2018-09-07T05:23:22Z</cp:lastPrinted>
  <dcterms:created xsi:type="dcterms:W3CDTF">2010-09-11T00:29:50Z</dcterms:created>
  <dcterms:modified xsi:type="dcterms:W3CDTF">2026-09-14T11:09:37Z</dcterms:modified>
</cp:coreProperties>
</file>