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tetakaaki/Library/CloudStorage/Dropbox/大分県バレーボール協会/2024/春高/"/>
    </mc:Choice>
  </mc:AlternateContent>
  <xr:revisionPtr revIDLastSave="0" documentId="8_{54915542-AB25-7047-BD06-011DBC0C7346}" xr6:coauthVersionLast="47" xr6:coauthVersionMax="47" xr10:uidLastSave="{00000000-0000-0000-0000-000000000000}"/>
  <bookViews>
    <workbookView xWindow="3200" yWindow="500" windowWidth="23040" windowHeight="16320" xr2:uid="{00000000-000D-0000-FFFF-FFFF00000000}"/>
  </bookViews>
  <sheets>
    <sheet name="入力シート" sheetId="1" r:id="rId1"/>
    <sheet name="確認画面（プログラム掲載）～H26" sheetId="2" state="hidden" r:id="rId2"/>
    <sheet name="確認画面（プログラム掲載）" sheetId="5" r:id="rId3"/>
    <sheet name="確認画面（参加申込書）" sheetId="4" r:id="rId4"/>
  </sheets>
  <definedNames>
    <definedName name="_xlnm.Print_Area" localSheetId="2">'確認画面（プログラム掲載）'!$A$1:$BN$45</definedName>
    <definedName name="_xlnm.Print_Area" localSheetId="1">'確認画面（プログラム掲載）～H26'!$A$1:$BN$38</definedName>
    <definedName name="_xlnm.Print_Area" localSheetId="3">'確認画面（参加申込書）'!$A$1:$K$31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1" l="1"/>
  <c r="D55" i="1" l="1"/>
  <c r="I55" i="1" s="1"/>
  <c r="J12" i="4" l="1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A34" i="5" l="1"/>
  <c r="H12" i="4" l="1"/>
  <c r="F15" i="1" l="1"/>
  <c r="F9" i="4" s="1"/>
  <c r="H45" i="1"/>
  <c r="H47" i="1"/>
  <c r="E11" i="5"/>
  <c r="R11" i="5"/>
  <c r="AA11" i="5"/>
  <c r="AE11" i="5"/>
  <c r="AO11" i="5"/>
  <c r="AV11" i="5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F31" i="4"/>
  <c r="AI14" i="5"/>
  <c r="AI13" i="5" s="1"/>
  <c r="BI15" i="5"/>
  <c r="BI16" i="5"/>
  <c r="BI17" i="5"/>
  <c r="BI18" i="5"/>
  <c r="BI19" i="5"/>
  <c r="BI20" i="5"/>
  <c r="BI21" i="5"/>
  <c r="BI22" i="5"/>
  <c r="BI14" i="5"/>
  <c r="BI13" i="5" s="1"/>
  <c r="AA15" i="5"/>
  <c r="AA16" i="5"/>
  <c r="AA17" i="5"/>
  <c r="AA18" i="5"/>
  <c r="AA19" i="5"/>
  <c r="AA20" i="5"/>
  <c r="AA21" i="5"/>
  <c r="AA22" i="5"/>
  <c r="AA14" i="5"/>
  <c r="V14" i="5"/>
  <c r="A39" i="5"/>
  <c r="A25" i="5"/>
  <c r="BD22" i="5"/>
  <c r="AY22" i="5"/>
  <c r="AU22" i="5"/>
  <c r="AL22" i="5"/>
  <c r="AI22" i="5"/>
  <c r="BD21" i="5"/>
  <c r="AY21" i="5"/>
  <c r="AU21" i="5"/>
  <c r="AL21" i="5"/>
  <c r="AI21" i="5"/>
  <c r="BD20" i="5"/>
  <c r="AY20" i="5"/>
  <c r="AU20" i="5"/>
  <c r="AL20" i="5"/>
  <c r="AI20" i="5"/>
  <c r="BD19" i="5"/>
  <c r="AY19" i="5"/>
  <c r="AU19" i="5"/>
  <c r="AL19" i="5"/>
  <c r="AI19" i="5"/>
  <c r="BD18" i="5"/>
  <c r="AY18" i="5"/>
  <c r="AU18" i="5"/>
  <c r="AL18" i="5"/>
  <c r="AI18" i="5"/>
  <c r="BD17" i="5"/>
  <c r="AY17" i="5"/>
  <c r="AU17" i="5"/>
  <c r="AL17" i="5"/>
  <c r="AI17" i="5"/>
  <c r="BD16" i="5"/>
  <c r="AY16" i="5"/>
  <c r="AU16" i="5"/>
  <c r="AL16" i="5"/>
  <c r="AI16" i="5"/>
  <c r="BD15" i="5"/>
  <c r="AY15" i="5"/>
  <c r="AU15" i="5"/>
  <c r="AL15" i="5"/>
  <c r="AI15" i="5"/>
  <c r="BD14" i="5"/>
  <c r="BD13" i="5" s="1"/>
  <c r="AY14" i="5"/>
  <c r="AY13" i="5" s="1"/>
  <c r="AU14" i="5"/>
  <c r="AU13" i="5" s="1"/>
  <c r="AL14" i="5"/>
  <c r="AL13" i="5" s="1"/>
  <c r="V22" i="5"/>
  <c r="Q22" i="5"/>
  <c r="M22" i="5"/>
  <c r="D22" i="5"/>
  <c r="A22" i="5"/>
  <c r="V21" i="5"/>
  <c r="Q21" i="5"/>
  <c r="M21" i="5"/>
  <c r="D21" i="5"/>
  <c r="A21" i="5"/>
  <c r="V20" i="5"/>
  <c r="Q20" i="5"/>
  <c r="M20" i="5"/>
  <c r="D20" i="5"/>
  <c r="A20" i="5"/>
  <c r="V19" i="5"/>
  <c r="Q19" i="5"/>
  <c r="M19" i="5"/>
  <c r="D19" i="5"/>
  <c r="A19" i="5"/>
  <c r="V18" i="5"/>
  <c r="Q18" i="5"/>
  <c r="M18" i="5"/>
  <c r="D18" i="5"/>
  <c r="A18" i="5"/>
  <c r="V17" i="5"/>
  <c r="Q17" i="5"/>
  <c r="M17" i="5"/>
  <c r="D17" i="5"/>
  <c r="A17" i="5"/>
  <c r="V16" i="5"/>
  <c r="Q16" i="5"/>
  <c r="M16" i="5"/>
  <c r="D16" i="5"/>
  <c r="A16" i="5"/>
  <c r="V15" i="5"/>
  <c r="Q15" i="5"/>
  <c r="M15" i="5"/>
  <c r="D15" i="5"/>
  <c r="A15" i="5"/>
  <c r="Q14" i="5"/>
  <c r="M14" i="5"/>
  <c r="D14" i="5"/>
  <c r="A14" i="5"/>
  <c r="K7" i="5"/>
  <c r="AL5" i="5"/>
  <c r="K4" i="5"/>
  <c r="C38" i="2"/>
  <c r="C7" i="4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C3" i="4"/>
  <c r="K4" i="2"/>
  <c r="AD38" i="2"/>
  <c r="G9" i="4"/>
  <c r="G8" i="4"/>
  <c r="G7" i="4"/>
  <c r="F8" i="4"/>
  <c r="F7" i="4"/>
  <c r="H4" i="4"/>
  <c r="K7" i="2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C9" i="4"/>
  <c r="C8" i="4"/>
  <c r="AD33" i="2"/>
  <c r="C3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L5" i="2"/>
  <c r="E11" i="2"/>
  <c r="R12" i="2"/>
  <c r="K12" i="2"/>
  <c r="K11" i="2"/>
  <c r="R11" i="2"/>
  <c r="E12" i="2"/>
</calcChain>
</file>

<file path=xl/sharedStrings.xml><?xml version="1.0" encoding="utf-8"?>
<sst xmlns="http://schemas.openxmlformats.org/spreadsheetml/2006/main" count="170" uniqueCount="154">
  <si>
    <t>学校名</t>
    <rPh sb="0" eb="2">
      <t>ガッコウ</t>
    </rPh>
    <rPh sb="2" eb="3">
      <t>メイ</t>
    </rPh>
    <phoneticPr fontId="1"/>
  </si>
  <si>
    <t>高等学校</t>
    <rPh sb="0" eb="2">
      <t>コウトウ</t>
    </rPh>
    <rPh sb="2" eb="4">
      <t>ガッコウ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</si>
  <si>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</si>
  <si>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</si>
  <si>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</si>
  <si>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</si>
  <si>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校訓</t>
    <rPh sb="0" eb="2">
      <t>コウクン</t>
    </rPh>
    <phoneticPr fontId="1"/>
  </si>
  <si>
    <t>学校長</t>
    <rPh sb="0" eb="3">
      <t>ガッコウチョウ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</si>
  <si>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</si>
  <si>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</si>
  <si>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</si>
  <si>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マネージャー</t>
    <phoneticPr fontId="1"/>
  </si>
  <si>
    <t>選手</t>
    <rPh sb="0" eb="2">
      <t>センシュ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</si>
  <si>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</si>
  <si>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</si>
  <si>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</si>
  <si>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</si>
  <si>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大分上野丘</t>
    <rPh sb="0" eb="2">
      <t>オオイタ</t>
    </rPh>
    <rPh sb="2" eb="4">
      <t>ウエノ</t>
    </rPh>
    <rPh sb="4" eb="5">
      <t>オカ</t>
    </rPh>
    <phoneticPr fontId="1"/>
  </si>
  <si>
    <t>大分舞鶴</t>
    <rPh sb="0" eb="2">
      <t>オオイタ</t>
    </rPh>
    <rPh sb="2" eb="4">
      <t>マイヅル</t>
    </rPh>
    <phoneticPr fontId="1"/>
  </si>
  <si>
    <t>大分雄城台</t>
    <rPh sb="0" eb="2">
      <t>オオイタ</t>
    </rPh>
    <rPh sb="2" eb="3">
      <t>オス</t>
    </rPh>
    <rPh sb="3" eb="4">
      <t>シロ</t>
    </rPh>
    <rPh sb="4" eb="5">
      <t>ダイ</t>
    </rPh>
    <phoneticPr fontId="1"/>
  </si>
  <si>
    <t>大分豊府</t>
    <rPh sb="0" eb="2">
      <t>オオイタ</t>
    </rPh>
    <rPh sb="2" eb="3">
      <t>ユタカ</t>
    </rPh>
    <rPh sb="3" eb="4">
      <t>フ</t>
    </rPh>
    <phoneticPr fontId="1"/>
  </si>
  <si>
    <t>大分南</t>
    <rPh sb="0" eb="2">
      <t>オオイタ</t>
    </rPh>
    <rPh sb="2" eb="3">
      <t>ミナミ</t>
    </rPh>
    <phoneticPr fontId="1"/>
  </si>
  <si>
    <t>大分鶴崎</t>
    <rPh sb="0" eb="2">
      <t>オオイタ</t>
    </rPh>
    <rPh sb="2" eb="4">
      <t>ツルサキ</t>
    </rPh>
    <phoneticPr fontId="1"/>
  </si>
  <si>
    <t>大分東</t>
    <rPh sb="0" eb="2">
      <t>オオイタ</t>
    </rPh>
    <rPh sb="2" eb="3">
      <t>ヒガシ</t>
    </rPh>
    <phoneticPr fontId="1"/>
  </si>
  <si>
    <t>大分西</t>
    <rPh sb="0" eb="2">
      <t>オオイタ</t>
    </rPh>
    <rPh sb="2" eb="3">
      <t>ニシ</t>
    </rPh>
    <phoneticPr fontId="1"/>
  </si>
  <si>
    <t>大分工業</t>
    <rPh sb="0" eb="2">
      <t>オオイタ</t>
    </rPh>
    <rPh sb="2" eb="4">
      <t>コウギョウ</t>
    </rPh>
    <phoneticPr fontId="1"/>
  </si>
  <si>
    <t>鶴崎工業</t>
    <rPh sb="0" eb="2">
      <t>ツルサキ</t>
    </rPh>
    <rPh sb="2" eb="4">
      <t>コウギョウ</t>
    </rPh>
    <phoneticPr fontId="1"/>
  </si>
  <si>
    <t>情報科学</t>
    <rPh sb="0" eb="2">
      <t>ジョウホウ</t>
    </rPh>
    <rPh sb="2" eb="4">
      <t>カガク</t>
    </rPh>
    <phoneticPr fontId="1"/>
  </si>
  <si>
    <t>大分商業</t>
    <rPh sb="0" eb="2">
      <t>オオイタ</t>
    </rPh>
    <rPh sb="2" eb="3">
      <t>ショウ</t>
    </rPh>
    <rPh sb="3" eb="4">
      <t>ギョウ</t>
    </rPh>
    <phoneticPr fontId="1"/>
  </si>
  <si>
    <t>芸術緑丘</t>
    <rPh sb="0" eb="2">
      <t>ゲイジュツ</t>
    </rPh>
    <rPh sb="2" eb="3">
      <t>ミドリ</t>
    </rPh>
    <rPh sb="3" eb="4">
      <t>オカ</t>
    </rPh>
    <phoneticPr fontId="1"/>
  </si>
  <si>
    <t>別府鶴見丘</t>
    <rPh sb="0" eb="2">
      <t>ベップ</t>
    </rPh>
    <rPh sb="2" eb="4">
      <t>ツルミ</t>
    </rPh>
    <rPh sb="4" eb="5">
      <t>オカ</t>
    </rPh>
    <phoneticPr fontId="1"/>
  </si>
  <si>
    <t>中津東</t>
    <rPh sb="0" eb="2">
      <t>ナカツ</t>
    </rPh>
    <rPh sb="2" eb="3">
      <t>ヒガシ</t>
    </rPh>
    <phoneticPr fontId="1"/>
  </si>
  <si>
    <t>中津南</t>
    <rPh sb="0" eb="2">
      <t>ナカツ</t>
    </rPh>
    <rPh sb="2" eb="3">
      <t>ミナミ</t>
    </rPh>
    <phoneticPr fontId="1"/>
  </si>
  <si>
    <t>中津北</t>
    <rPh sb="0" eb="2">
      <t>ナカツ</t>
    </rPh>
    <rPh sb="2" eb="3">
      <t>キタ</t>
    </rPh>
    <phoneticPr fontId="1"/>
  </si>
  <si>
    <t>日田</t>
    <rPh sb="0" eb="2">
      <t>ヒタ</t>
    </rPh>
    <phoneticPr fontId="1"/>
  </si>
  <si>
    <t>日田三隈</t>
    <rPh sb="0" eb="2">
      <t>ヒタ</t>
    </rPh>
    <rPh sb="2" eb="3">
      <t>ミ</t>
    </rPh>
    <rPh sb="3" eb="4">
      <t>クマ</t>
    </rPh>
    <phoneticPr fontId="1"/>
  </si>
  <si>
    <t>日田林工</t>
    <rPh sb="0" eb="2">
      <t>ヒタ</t>
    </rPh>
    <rPh sb="2" eb="3">
      <t>リン</t>
    </rPh>
    <rPh sb="3" eb="4">
      <t>コウ</t>
    </rPh>
    <phoneticPr fontId="1"/>
  </si>
  <si>
    <t>佐伯鶴城</t>
    <rPh sb="0" eb="2">
      <t>サイキ</t>
    </rPh>
    <rPh sb="2" eb="3">
      <t>ツル</t>
    </rPh>
    <rPh sb="3" eb="4">
      <t>シロ</t>
    </rPh>
    <phoneticPr fontId="1"/>
  </si>
  <si>
    <t>佐伯豊南</t>
    <rPh sb="0" eb="2">
      <t>サイキ</t>
    </rPh>
    <rPh sb="2" eb="4">
      <t>ホウナン</t>
    </rPh>
    <phoneticPr fontId="1"/>
  </si>
  <si>
    <t>臼杵</t>
    <rPh sb="0" eb="2">
      <t>ウスキ</t>
    </rPh>
    <phoneticPr fontId="1"/>
  </si>
  <si>
    <t>津久見</t>
    <rPh sb="0" eb="3">
      <t>ツクミ</t>
    </rPh>
    <phoneticPr fontId="1"/>
  </si>
  <si>
    <t>竹田</t>
    <rPh sb="0" eb="2">
      <t>タケタ</t>
    </rPh>
    <phoneticPr fontId="1"/>
  </si>
  <si>
    <t>三重総合</t>
    <rPh sb="0" eb="2">
      <t>ミエ</t>
    </rPh>
    <rPh sb="2" eb="4">
      <t>ソウゴウ</t>
    </rPh>
    <phoneticPr fontId="1"/>
  </si>
  <si>
    <t>高田</t>
    <rPh sb="0" eb="2">
      <t>タカダ</t>
    </rPh>
    <phoneticPr fontId="1"/>
  </si>
  <si>
    <t>杵築</t>
    <rPh sb="0" eb="2">
      <t>キツキ</t>
    </rPh>
    <phoneticPr fontId="1"/>
  </si>
  <si>
    <t>安心院</t>
    <rPh sb="0" eb="3">
      <t>アジム</t>
    </rPh>
    <phoneticPr fontId="1"/>
  </si>
  <si>
    <t>宇佐</t>
    <rPh sb="0" eb="2">
      <t>ウサ</t>
    </rPh>
    <phoneticPr fontId="1"/>
  </si>
  <si>
    <t>宇佐産業科学</t>
    <rPh sb="0" eb="2">
      <t>ウサ</t>
    </rPh>
    <rPh sb="2" eb="4">
      <t>サンギョウ</t>
    </rPh>
    <rPh sb="4" eb="6">
      <t>カガク</t>
    </rPh>
    <phoneticPr fontId="1"/>
  </si>
  <si>
    <t>由布</t>
    <rPh sb="0" eb="2">
      <t>ユフ</t>
    </rPh>
    <phoneticPr fontId="1"/>
  </si>
  <si>
    <t>国東</t>
    <rPh sb="0" eb="2">
      <t>クニサキ</t>
    </rPh>
    <phoneticPr fontId="1"/>
  </si>
  <si>
    <t>岩田</t>
    <rPh sb="0" eb="2">
      <t>イワタ</t>
    </rPh>
    <phoneticPr fontId="1"/>
  </si>
  <si>
    <t>福徳学院</t>
    <rPh sb="0" eb="2">
      <t>フクトク</t>
    </rPh>
    <rPh sb="2" eb="4">
      <t>ガクイン</t>
    </rPh>
    <phoneticPr fontId="1"/>
  </si>
  <si>
    <t>大分</t>
    <rPh sb="0" eb="2">
      <t>オオイタ</t>
    </rPh>
    <phoneticPr fontId="1"/>
  </si>
  <si>
    <t>楊志館</t>
    <rPh sb="0" eb="1">
      <t>ヨウ</t>
    </rPh>
    <rPh sb="1" eb="2">
      <t>シ</t>
    </rPh>
    <rPh sb="2" eb="3">
      <t>カン</t>
    </rPh>
    <phoneticPr fontId="1"/>
  </si>
  <si>
    <t>大分東明</t>
    <rPh sb="0" eb="2">
      <t>オオイタ</t>
    </rPh>
    <rPh sb="2" eb="4">
      <t>トウメイ</t>
    </rPh>
    <phoneticPr fontId="1"/>
  </si>
  <si>
    <t>大分国際情報</t>
    <rPh sb="0" eb="2">
      <t>オオイタ</t>
    </rPh>
    <rPh sb="2" eb="4">
      <t>コクサイ</t>
    </rPh>
    <rPh sb="4" eb="6">
      <t>ジョウホウ</t>
    </rPh>
    <phoneticPr fontId="1"/>
  </si>
  <si>
    <t>東九州龍谷</t>
    <rPh sb="0" eb="1">
      <t>ヒガシ</t>
    </rPh>
    <rPh sb="1" eb="3">
      <t>キュウシュウ</t>
    </rPh>
    <rPh sb="3" eb="5">
      <t>リュウコク</t>
    </rPh>
    <phoneticPr fontId="1"/>
  </si>
  <si>
    <t>昭和学園</t>
    <rPh sb="0" eb="2">
      <t>ショウワ</t>
    </rPh>
    <rPh sb="2" eb="4">
      <t>ガクエン</t>
    </rPh>
    <phoneticPr fontId="1"/>
  </si>
  <si>
    <t>藤蔭</t>
    <rPh sb="0" eb="1">
      <t>トウ</t>
    </rPh>
    <rPh sb="1" eb="2">
      <t>イン</t>
    </rPh>
    <phoneticPr fontId="1"/>
  </si>
  <si>
    <t>日本文理大学附属</t>
    <rPh sb="0" eb="2">
      <t>ニホン</t>
    </rPh>
    <rPh sb="2" eb="4">
      <t>ブンリ</t>
    </rPh>
    <rPh sb="4" eb="6">
      <t>ダイガク</t>
    </rPh>
    <rPh sb="6" eb="8">
      <t>フゾク</t>
    </rPh>
    <phoneticPr fontId="1"/>
  </si>
  <si>
    <t>竹田南</t>
    <rPh sb="0" eb="2">
      <t>タケタ</t>
    </rPh>
    <rPh sb="2" eb="3">
      <t>ミナミ</t>
    </rPh>
    <phoneticPr fontId="1"/>
  </si>
  <si>
    <t>柳ヶ浦</t>
    <rPh sb="0" eb="3">
      <t>ヤナギガウラ</t>
    </rPh>
    <phoneticPr fontId="1"/>
  </si>
  <si>
    <t>氏　　名</t>
    <rPh sb="0" eb="1">
      <t>シ</t>
    </rPh>
    <rPh sb="3" eb="4">
      <t>メイ</t>
    </rPh>
    <phoneticPr fontId="1"/>
  </si>
  <si>
    <t>※背番号は昇順で上から。行を開けずに入力してください。</t>
    <rPh sb="1" eb="4">
      <t>セバンゴウ</t>
    </rPh>
    <rPh sb="5" eb="7">
      <t>ショウジュン</t>
    </rPh>
    <rPh sb="8" eb="9">
      <t>ウエ</t>
    </rPh>
    <rPh sb="12" eb="13">
      <t>ギョウ</t>
    </rPh>
    <rPh sb="14" eb="15">
      <t>ア</t>
    </rPh>
    <rPh sb="18" eb="20">
      <t>ニュウリョク</t>
    </rPh>
    <phoneticPr fontId="1"/>
  </si>
  <si>
    <t>氏名入力例→</t>
    <rPh sb="0" eb="2">
      <t>シメイ</t>
    </rPh>
    <rPh sb="2" eb="4">
      <t>ニュウリョク</t>
    </rPh>
    <rPh sb="4" eb="5">
      <t>レイ</t>
    </rPh>
    <phoneticPr fontId="1"/>
  </si>
  <si>
    <t>6文字以上はスペースなし</t>
    <rPh sb="1" eb="3">
      <t>モジ</t>
    </rPh>
    <rPh sb="3" eb="5">
      <t>イジョウ</t>
    </rPh>
    <phoneticPr fontId="1"/>
  </si>
  <si>
    <t>4～5文字はスペース1つ（例：姓姓□名名　または　姓□名名名）</t>
    <rPh sb="3" eb="5">
      <t>モジ</t>
    </rPh>
    <rPh sb="13" eb="14">
      <t>レイ</t>
    </rPh>
    <rPh sb="15" eb="16">
      <t>セイ</t>
    </rPh>
    <rPh sb="16" eb="17">
      <t>セイ</t>
    </rPh>
    <rPh sb="18" eb="19">
      <t>メイ</t>
    </rPh>
    <rPh sb="19" eb="20">
      <t>メイ</t>
    </rPh>
    <rPh sb="25" eb="26">
      <t>セイ</t>
    </rPh>
    <rPh sb="27" eb="28">
      <t>メイ</t>
    </rPh>
    <rPh sb="28" eb="29">
      <t>メイ</t>
    </rPh>
    <rPh sb="29" eb="30">
      <t>メイ</t>
    </rPh>
    <phoneticPr fontId="1"/>
  </si>
  <si>
    <t>2～3文字はスペース2つ（例：姓姓□□名　または　姓□□名名）</t>
    <rPh sb="3" eb="5">
      <t>モジ</t>
    </rPh>
    <rPh sb="13" eb="14">
      <t>レイ</t>
    </rPh>
    <rPh sb="15" eb="16">
      <t>セイ</t>
    </rPh>
    <rPh sb="16" eb="17">
      <t>セイ</t>
    </rPh>
    <rPh sb="19" eb="20">
      <t>メイ</t>
    </rPh>
    <rPh sb="25" eb="26">
      <t>セイ</t>
    </rPh>
    <rPh sb="28" eb="29">
      <t>メイ</t>
    </rPh>
    <rPh sb="29" eb="30">
      <t>メイ</t>
    </rPh>
    <phoneticPr fontId="1"/>
  </si>
  <si>
    <t>■監督</t>
    <rPh sb="1" eb="3">
      <t>カントク</t>
    </rPh>
    <phoneticPr fontId="8"/>
  </si>
  <si>
    <t>■主将</t>
    <rPh sb="1" eb="3">
      <t>シュショウ</t>
    </rPh>
    <phoneticPr fontId="8"/>
  </si>
  <si>
    <t>氏　　名</t>
    <rPh sb="0" eb="1">
      <t>シ</t>
    </rPh>
    <rPh sb="3" eb="4">
      <t>メイ</t>
    </rPh>
    <phoneticPr fontId="8"/>
  </si>
  <si>
    <t>学年</t>
    <rPh sb="0" eb="2">
      <t>ガクネン</t>
    </rPh>
    <phoneticPr fontId="8"/>
  </si>
  <si>
    <t>身長</t>
    <rPh sb="0" eb="2">
      <t>シンチョウ</t>
    </rPh>
    <phoneticPr fontId="8"/>
  </si>
  <si>
    <t>最高到達点</t>
    <rPh sb="0" eb="2">
      <t>サイコウ</t>
    </rPh>
    <rPh sb="2" eb="4">
      <t>トウタツ</t>
    </rPh>
    <rPh sb="4" eb="5">
      <t>テン</t>
    </rPh>
    <phoneticPr fontId="8"/>
  </si>
  <si>
    <t>大会抱負</t>
    <rPh sb="0" eb="2">
      <t>タイカイ</t>
    </rPh>
    <rPh sb="2" eb="4">
      <t>ホウフ</t>
    </rPh>
    <phoneticPr fontId="8"/>
  </si>
  <si>
    <t>激励メッセージ</t>
    <rPh sb="0" eb="2">
      <t>ゲキレイ</t>
    </rPh>
    <phoneticPr fontId="8"/>
  </si>
  <si>
    <t>添付していただいた集合写真が挿入されます。</t>
    <rPh sb="0" eb="2">
      <t>テンプ</t>
    </rPh>
    <rPh sb="9" eb="11">
      <t>シュウゴウ</t>
    </rPh>
    <rPh sb="11" eb="13">
      <t>シャシン</t>
    </rPh>
    <rPh sb="14" eb="16">
      <t>ソウニュウ</t>
    </rPh>
    <phoneticPr fontId="1"/>
  </si>
  <si>
    <t>学校名</t>
    <rPh sb="0" eb="2">
      <t>ガッコウ</t>
    </rPh>
    <rPh sb="2" eb="3">
      <t>メイ</t>
    </rPh>
    <phoneticPr fontId="8"/>
  </si>
  <si>
    <t>監督</t>
    <rPh sb="0" eb="2">
      <t>カントク</t>
    </rPh>
    <phoneticPr fontId="8"/>
  </si>
  <si>
    <t>コーチ</t>
    <phoneticPr fontId="8"/>
  </si>
  <si>
    <t>ﾏﾈｰｼﾞｬｰ</t>
    <phoneticPr fontId="8"/>
  </si>
  <si>
    <t>氏　　　　　名</t>
    <rPh sb="0" eb="1">
      <t>シ</t>
    </rPh>
    <rPh sb="6" eb="7">
      <t>メイ</t>
    </rPh>
    <phoneticPr fontId="8"/>
  </si>
  <si>
    <t>身　長</t>
    <rPh sb="0" eb="1">
      <t>ミ</t>
    </rPh>
    <rPh sb="2" eb="3">
      <t>チョウ</t>
    </rPh>
    <phoneticPr fontId="8"/>
  </si>
  <si>
    <t>備考</t>
    <rPh sb="0" eb="2">
      <t>ビコウ</t>
    </rPh>
    <phoneticPr fontId="8"/>
  </si>
  <si>
    <t>男女</t>
    <rPh sb="0" eb="2">
      <t>ダンジョ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</si>
  <si>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</si>
  <si>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</si>
  <si>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</si>
  <si>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</si>
  <si>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属性</t>
    <rPh sb="0" eb="2">
      <t>ゾクセイ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</si>
  <si>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</si>
  <si>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</si>
  <si>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職員</t>
    <rPh sb="0" eb="2">
      <t>ショクイン</t>
    </rPh>
    <phoneticPr fontId="1"/>
  </si>
  <si>
    <t>生徒</t>
    <rPh sb="0" eb="2">
      <t>セイト</t>
    </rPh>
    <phoneticPr fontId="1"/>
  </si>
  <si>
    <t>氏　　　　　名</t>
    <rPh sb="0" eb="1">
      <t>シ</t>
    </rPh>
    <rPh sb="6" eb="7">
      <t>メイ</t>
    </rPh>
    <phoneticPr fontId="1"/>
  </si>
  <si>
    <t>属　性</t>
    <rPh sb="0" eb="1">
      <t>ゾク</t>
    </rPh>
    <rPh sb="2" eb="3">
      <t>セイ</t>
    </rPh>
    <phoneticPr fontId="1"/>
  </si>
  <si>
    <t>性　別</t>
    <rPh sb="0" eb="1">
      <t>セイ</t>
    </rPh>
    <rPh sb="2" eb="3">
      <t>ベツ</t>
    </rPh>
    <phoneticPr fontId="1"/>
  </si>
  <si>
    <t>男女</t>
    <rPh sb="0" eb="2">
      <t>ダンジョ</t>
    </rPh>
    <phoneticPr fontId="1"/>
  </si>
  <si>
    <t>こちらで
校章を
挿入します</t>
    <rPh sb="5" eb="7">
      <t>コウショウ</t>
    </rPh>
    <rPh sb="9" eb="11">
      <t>ソウニュウ</t>
    </rPh>
    <phoneticPr fontId="1"/>
  </si>
  <si>
    <t>←分校のみ</t>
    <rPh sb="1" eb="3">
      <t>ブンコウ</t>
    </rPh>
    <phoneticPr fontId="1"/>
  </si>
  <si>
    <t>双国校</t>
    <rPh sb="0" eb="1">
      <t>ソウ</t>
    </rPh>
    <rPh sb="1" eb="2">
      <t>コク</t>
    </rPh>
    <rPh sb="2" eb="3">
      <t>コウ</t>
    </rPh>
    <phoneticPr fontId="1"/>
  </si>
  <si>
    <t>耶馬渓校</t>
    <rPh sb="0" eb="3">
      <t>ヤバケイ</t>
    </rPh>
    <rPh sb="3" eb="4">
      <t>コウ</t>
    </rPh>
    <phoneticPr fontId="1"/>
  </si>
  <si>
    <t>久住校</t>
    <rPh sb="0" eb="2">
      <t>クジュウ</t>
    </rPh>
    <rPh sb="2" eb="3">
      <t>コウ</t>
    </rPh>
    <phoneticPr fontId="1"/>
  </si>
  <si>
    <t>JVAﾒﾝﾊﾞｰID</t>
    <phoneticPr fontId="1"/>
  </si>
  <si>
    <t>JVAﾒﾝﾊﾞｰID</t>
    <phoneticPr fontId="1"/>
  </si>
  <si>
    <t>選手</t>
    <rPh sb="0" eb="2">
      <t>センシュ</t>
    </rPh>
    <phoneticPr fontId="1"/>
  </si>
  <si>
    <t>スタッフ</t>
    <phoneticPr fontId="1"/>
  </si>
  <si>
    <t>外部</t>
    <rPh sb="0" eb="2">
      <t>ガイブ</t>
    </rPh>
    <phoneticPr fontId="1"/>
  </si>
  <si>
    <t>緊急連絡先</t>
    <rPh sb="0" eb="2">
      <t>キンキュウ</t>
    </rPh>
    <rPh sb="2" eb="5">
      <t>レンラクサキ</t>
    </rPh>
    <phoneticPr fontId="1"/>
  </si>
  <si>
    <t>必要事項　入力シート</t>
    <rPh sb="0" eb="2">
      <t>ヒツヨウ</t>
    </rPh>
    <rPh sb="2" eb="4">
      <t>ジコウ</t>
    </rPh>
    <rPh sb="5" eb="7">
      <t>ニュウリョク</t>
    </rPh>
    <phoneticPr fontId="1"/>
  </si>
  <si>
    <t>☆携帯電話もしくは他の連絡先</t>
    <rPh sb="1" eb="3">
      <t>ケイタイ</t>
    </rPh>
    <rPh sb="3" eb="5">
      <t>デンワ</t>
    </rPh>
    <rPh sb="9" eb="10">
      <t>ホカ</t>
    </rPh>
    <rPh sb="11" eb="14">
      <t>レンラクサキ</t>
    </rPh>
    <phoneticPr fontId="1"/>
  </si>
  <si>
    <t>（</t>
    <phoneticPr fontId="1"/>
  </si>
  <si>
    <t>）</t>
    <phoneticPr fontId="1"/>
  </si>
  <si>
    <t>※入力時にコピー＆貼付をする場合は必ず「値」を貼付してください。</t>
    <rPh sb="1" eb="4">
      <t>ニュウリョクジ</t>
    </rPh>
    <rPh sb="9" eb="11">
      <t>ハリツケ</t>
    </rPh>
    <rPh sb="14" eb="16">
      <t>バアイ</t>
    </rPh>
    <rPh sb="17" eb="18">
      <t>カナラ</t>
    </rPh>
    <rPh sb="20" eb="21">
      <t>アタイ</t>
    </rPh>
    <rPh sb="23" eb="25">
      <t>ハリツケ</t>
    </rPh>
    <phoneticPr fontId="1"/>
  </si>
  <si>
    <t>☆主将は「備考」欄へ表示。</t>
    <rPh sb="1" eb="3">
      <t>シュショウ</t>
    </rPh>
    <rPh sb="5" eb="7">
      <t>ビコウ</t>
    </rPh>
    <rPh sb="8" eb="9">
      <t>ラン</t>
    </rPh>
    <rPh sb="10" eb="12">
      <t>ヒョウジ</t>
    </rPh>
    <phoneticPr fontId="1"/>
  </si>
  <si>
    <t>コメント者⇒</t>
    <rPh sb="4" eb="5">
      <t>シャ</t>
    </rPh>
    <phoneticPr fontId="1"/>
  </si>
  <si>
    <t>※姓と名の間はスペースなし。</t>
    <phoneticPr fontId="1"/>
  </si>
  <si>
    <t>※ただし、それぞれが1文字の場合は1つスペースを入力してください。</t>
    <phoneticPr fontId="1"/>
  </si>
  <si>
    <t>※監督または引率責任者の携帯電話</t>
    <rPh sb="1" eb="3">
      <t>カントク</t>
    </rPh>
    <rPh sb="6" eb="8">
      <t>インソツ</t>
    </rPh>
    <rPh sb="8" eb="11">
      <t>セキニンシャ</t>
    </rPh>
    <rPh sb="12" eb="14">
      <t>ケイタイ</t>
    </rPh>
    <rPh sb="14" eb="16">
      <t>デンワ</t>
    </rPh>
    <phoneticPr fontId="1"/>
  </si>
  <si>
    <t>玖珠美山</t>
    <rPh sb="0" eb="2">
      <t>クス</t>
    </rPh>
    <rPh sb="2" eb="4">
      <t>ミヤマ</t>
    </rPh>
    <phoneticPr fontId="1"/>
  </si>
  <si>
    <t>番号</t>
    <rPh sb="0" eb="2">
      <t>バンゴウ</t>
    </rPh>
    <phoneticPr fontId="8"/>
  </si>
  <si>
    <t>出身中学</t>
    <rPh sb="0" eb="2">
      <t>シュッシン</t>
    </rPh>
    <rPh sb="2" eb="4">
      <t>チュウガク</t>
    </rPh>
    <phoneticPr fontId="8"/>
  </si>
  <si>
    <t>出身中学</t>
    <rPh sb="0" eb="2">
      <t>シュッシン</t>
    </rPh>
    <rPh sb="2" eb="4">
      <t>チュウガク</t>
    </rPh>
    <phoneticPr fontId="1"/>
  </si>
  <si>
    <t>出身中学</t>
    <rPh sb="0" eb="2">
      <t>シュッシン</t>
    </rPh>
    <rPh sb="2" eb="4">
      <t>チュウガク</t>
    </rPh>
    <phoneticPr fontId="1"/>
  </si>
  <si>
    <t>別府　太郎</t>
    <rPh sb="0" eb="2">
      <t>ベップ</t>
    </rPh>
    <rPh sb="3" eb="5">
      <t>タロウ</t>
    </rPh>
    <phoneticPr fontId="1"/>
  </si>
  <si>
    <t>別府南部</t>
    <rPh sb="0" eb="2">
      <t>ベップ</t>
    </rPh>
    <rPh sb="2" eb="4">
      <t>ナンブ</t>
    </rPh>
    <phoneticPr fontId="1"/>
  </si>
  <si>
    <t>〈例〉</t>
    <rPh sb="1" eb="2">
      <t>レイ</t>
    </rPh>
    <phoneticPr fontId="1"/>
  </si>
  <si>
    <t>別府翔青</t>
    <rPh sb="0" eb="2">
      <t>ベップ</t>
    </rPh>
    <rPh sb="2" eb="3">
      <t>ショウ</t>
    </rPh>
    <rPh sb="3" eb="4">
      <t>セイ</t>
    </rPh>
    <phoneticPr fontId="1"/>
  </si>
  <si>
    <t>日出総合</t>
    <rPh sb="0" eb="2">
      <t>ヒジ</t>
    </rPh>
    <rPh sb="2" eb="4">
      <t>ソウゴウ</t>
    </rPh>
    <phoneticPr fontId="1"/>
  </si>
  <si>
    <t>※主将以外の生徒のコメントの場合は「コメント者」欄に氏名を記入してください。</t>
    <rPh sb="1" eb="3">
      <t>シュショウ</t>
    </rPh>
    <rPh sb="3" eb="5">
      <t>イガイ</t>
    </rPh>
    <rPh sb="6" eb="8">
      <t>セイト</t>
    </rPh>
    <rPh sb="14" eb="16">
      <t>バアイ</t>
    </rPh>
    <rPh sb="22" eb="23">
      <t>シャ</t>
    </rPh>
    <rPh sb="24" eb="25">
      <t>ラン</t>
    </rPh>
    <rPh sb="26" eb="28">
      <t>シメイ</t>
    </rPh>
    <rPh sb="29" eb="31">
      <t>キニュウ</t>
    </rPh>
    <phoneticPr fontId="1"/>
  </si>
  <si>
    <t>※入力時にコピー＆貼付をする場合は必ず「値」を貼付してください。学校名がリストにない場合は直接入力してください。</t>
    <rPh sb="1" eb="4">
      <t>ニュウリョクジ</t>
    </rPh>
    <rPh sb="9" eb="11">
      <t>ハリツケ</t>
    </rPh>
    <rPh sb="14" eb="16">
      <t>バアイ</t>
    </rPh>
    <rPh sb="17" eb="18">
      <t>カナラ</t>
    </rPh>
    <rPh sb="20" eb="21">
      <t>アタイ</t>
    </rPh>
    <rPh sb="23" eb="25">
      <t>ハリツケ</t>
    </rPh>
    <rPh sb="32" eb="34">
      <t>ガッコウ</t>
    </rPh>
    <rPh sb="34" eb="35">
      <t>メイ</t>
    </rPh>
    <rPh sb="42" eb="44">
      <t>バアイ</t>
    </rPh>
    <rPh sb="45" eb="47">
      <t>チョクセツ</t>
    </rPh>
    <rPh sb="47" eb="49">
      <t>ニュウリョク</t>
    </rPh>
    <phoneticPr fontId="1"/>
  </si>
  <si>
    <t xml:space="preserve">
※姓と名の間はスペースなし。
※ただし、それぞれが1文字の場合は
1つスペースを入力してください。</t>
    <phoneticPr fontId="1"/>
  </si>
  <si>
    <t>　　　←先に下記「選手」欄の氏名を入力してください。</t>
    <rPh sb="4" eb="5">
      <t>サキ</t>
    </rPh>
    <rPh sb="6" eb="8">
      <t>カキ</t>
    </rPh>
    <rPh sb="9" eb="11">
      <t>センシュ</t>
    </rPh>
    <rPh sb="12" eb="13">
      <t>ラン</t>
    </rPh>
    <rPh sb="14" eb="16">
      <t>シメイ</t>
    </rPh>
    <rPh sb="17" eb="19">
      <t>ニュウリョク</t>
    </rPh>
    <phoneticPr fontId="1"/>
  </si>
  <si>
    <r>
      <t>今年もチームでのプログラム購入にご協力をお願いいたします。各チームの出場初日の受付時に各会場において、</t>
    </r>
    <r>
      <rPr>
        <sz val="10.5"/>
        <color rgb="FF000000"/>
        <rFont val="ＭＳ 明朝"/>
        <family val="1"/>
        <charset val="128"/>
      </rPr>
      <t>エントリー選手数（マネージャーは除く）購入をお願いいたします（１冊</t>
    </r>
    <r>
      <rPr>
        <sz val="10.5"/>
        <color rgb="FFFF0000"/>
        <rFont val="ＤＦ特太ゴシック体"/>
        <charset val="128"/>
      </rPr>
      <t>６００</t>
    </r>
    <r>
      <rPr>
        <sz val="10.5"/>
        <color rgb="FF000000"/>
        <rFont val="ＭＳ 明朝"/>
        <family val="1"/>
        <charset val="128"/>
      </rPr>
      <t>円）</t>
    </r>
    <r>
      <rPr>
        <sz val="10.5"/>
        <color theme="1"/>
        <rFont val="ＭＳ 明朝"/>
        <family val="1"/>
        <charset val="128"/>
      </rPr>
      <t>。２冊余分にお渡ししますので、監督と校長にお渡し下さい。また、今回は感染症予防のため、会場でのプログラム販売をいたしませんので、さらにチームで必要な方は、下の表の「追加購入分」の欄に数字を入れてください。</t>
    </r>
    <rPh sb="120" eb="122">
      <t xml:space="preserve">コンカイハ </t>
    </rPh>
    <rPh sb="123" eb="128">
      <t xml:space="preserve">カンセンショウヨボウノタメ </t>
    </rPh>
    <rPh sb="132" eb="134">
      <t xml:space="preserve">カイジョウデノ </t>
    </rPh>
    <rPh sb="160" eb="162">
      <t xml:space="preserve">ヒツヨウナカタハ </t>
    </rPh>
    <rPh sb="166" eb="167">
      <t xml:space="preserve">シタノ </t>
    </rPh>
    <rPh sb="168" eb="169">
      <t xml:space="preserve">ヒョウノ </t>
    </rPh>
    <rPh sb="171" eb="173">
      <t xml:space="preserve">ツイカ </t>
    </rPh>
    <rPh sb="173" eb="176">
      <t xml:space="preserve">コウニュウブン </t>
    </rPh>
    <rPh sb="178" eb="179">
      <t xml:space="preserve">ランンイ </t>
    </rPh>
    <rPh sb="180" eb="182">
      <t xml:space="preserve">スウジヲ </t>
    </rPh>
    <rPh sb="183" eb="184">
      <t xml:space="preserve">イレテクダサイ。 </t>
    </rPh>
    <phoneticPr fontId="1"/>
  </si>
  <si>
    <t>プログラム購入数</t>
    <rPh sb="5" eb="8">
      <t xml:space="preserve">コウニュウスウ </t>
    </rPh>
    <phoneticPr fontId="1"/>
  </si>
  <si>
    <t>エントリー数＋２</t>
    <phoneticPr fontId="1"/>
  </si>
  <si>
    <t>+</t>
    <phoneticPr fontId="1"/>
  </si>
  <si>
    <t>追加購入分</t>
    <rPh sb="0" eb="5">
      <t xml:space="preserve">ツイカコウニュウブン </t>
    </rPh>
    <phoneticPr fontId="1"/>
  </si>
  <si>
    <t>＝</t>
    <phoneticPr fontId="1"/>
  </si>
  <si>
    <t>円</t>
    <rPh sb="0" eb="1">
      <t xml:space="preserve">エン </t>
    </rPh>
    <phoneticPr fontId="1"/>
  </si>
  <si>
    <t>お支払金額（監督，校長の２冊分は金額に入ってません）</t>
    <rPh sb="6" eb="8">
      <t xml:space="preserve">カントクブント </t>
    </rPh>
    <rPh sb="9" eb="11">
      <t xml:space="preserve">コウチョウ </t>
    </rPh>
    <rPh sb="13" eb="15">
      <t xml:space="preserve">サツブンハ </t>
    </rPh>
    <rPh sb="16" eb="18">
      <t xml:space="preserve">キンガクニハイッテマセン </t>
    </rPh>
    <phoneticPr fontId="1"/>
  </si>
  <si>
    <t>お渡し合計数</t>
    <rPh sb="3" eb="6">
      <t xml:space="preserve">ゴウケイスウ </t>
    </rPh>
    <phoneticPr fontId="1"/>
  </si>
  <si>
    <t>抽選会参加希望調査</t>
    <rPh sb="0" eb="3">
      <t xml:space="preserve">チュウセンカイ </t>
    </rPh>
    <rPh sb="3" eb="5">
      <t xml:space="preserve">サンカ </t>
    </rPh>
    <rPh sb="5" eb="9">
      <t xml:space="preserve">キボウチョウサ </t>
    </rPh>
    <phoneticPr fontId="1"/>
  </si>
  <si>
    <t>希望しない</t>
    <rPh sb="0" eb="2">
      <t xml:space="preserve">キボウシナイ </t>
    </rPh>
    <phoneticPr fontId="1"/>
  </si>
  <si>
    <t>←リストから選択してください</t>
    <rPh sb="6" eb="8">
      <t xml:space="preserve">センタクシテクダサイ </t>
    </rPh>
    <phoneticPr fontId="1"/>
  </si>
  <si>
    <t>監督が参加</t>
    <rPh sb="0" eb="2">
      <t xml:space="preserve">カントクノミサンカスル </t>
    </rPh>
    <rPh sb="3" eb="5">
      <t xml:space="preserve">サンカ </t>
    </rPh>
    <phoneticPr fontId="1"/>
  </si>
  <si>
    <t>生徒が参加</t>
    <rPh sb="0" eb="2">
      <t xml:space="preserve">セイトガ </t>
    </rPh>
    <rPh sb="3" eb="5">
      <t xml:space="preserve">サンカ </t>
    </rPh>
    <phoneticPr fontId="1"/>
  </si>
  <si>
    <t>引率者と生徒が参加</t>
    <rPh sb="0" eb="3">
      <t xml:space="preserve">インソツシャト </t>
    </rPh>
    <rPh sb="4" eb="6">
      <t xml:space="preserve">セイト </t>
    </rPh>
    <rPh sb="7" eb="9">
      <t xml:space="preserve">サンカ </t>
    </rPh>
    <phoneticPr fontId="1"/>
  </si>
  <si>
    <r>
      <t xml:space="preserve">監督コメント＆チーム分析
</t>
    </r>
    <r>
      <rPr>
        <sz val="10"/>
        <color indexed="10"/>
        <rFont val="Meiryo UI"/>
        <family val="3"/>
        <charset val="128"/>
      </rPr>
      <t>※130字以内</t>
    </r>
    <rPh sb="0" eb="2">
      <t xml:space="preserve">カントク </t>
    </rPh>
    <rPh sb="17" eb="18">
      <t>ジ</t>
    </rPh>
    <rPh sb="18" eb="20">
      <t>イナイ</t>
    </rPh>
    <phoneticPr fontId="1"/>
  </si>
  <si>
    <t>監督コメント＆チーム分析</t>
    <rPh sb="0" eb="2">
      <t xml:space="preserve">カントク </t>
    </rPh>
    <phoneticPr fontId="8"/>
  </si>
  <si>
    <r>
      <t xml:space="preserve">主将
大会抱負
</t>
    </r>
    <r>
      <rPr>
        <sz val="10"/>
        <color indexed="10"/>
        <rFont val="Meiryo UI"/>
        <family val="3"/>
        <charset val="128"/>
      </rPr>
      <t>※160字以内</t>
    </r>
    <rPh sb="0" eb="2">
      <t>シュショウ</t>
    </rPh>
    <rPh sb="3" eb="5">
      <t>タイカイ</t>
    </rPh>
    <rPh sb="5" eb="7">
      <t>ホウフ</t>
    </rPh>
    <rPh sb="12" eb="13">
      <t>ジ</t>
    </rPh>
    <rPh sb="13" eb="15">
      <t>イナイ</t>
    </rPh>
    <phoneticPr fontId="1"/>
  </si>
  <si>
    <t>第77回全日本バレーボール高等学校選手権大会　大分県代表決定戦</t>
    <rPh sb="0" eb="1">
      <t>ダイ</t>
    </rPh>
    <rPh sb="3" eb="4">
      <t>カイ</t>
    </rPh>
    <rPh sb="4" eb="7">
      <t>ゼンニホン</t>
    </rPh>
    <rPh sb="13" eb="15">
      <t>コウトウ</t>
    </rPh>
    <rPh sb="15" eb="17">
      <t>ガッコウ</t>
    </rPh>
    <rPh sb="17" eb="20">
      <t>センシュケン</t>
    </rPh>
    <rPh sb="20" eb="22">
      <t>タイカイ</t>
    </rPh>
    <rPh sb="23" eb="26">
      <t>オオイタケン</t>
    </rPh>
    <rPh sb="26" eb="28">
      <t>ダイヒョウ</t>
    </rPh>
    <rPh sb="28" eb="31">
      <t>ケッテイセン</t>
    </rPh>
    <phoneticPr fontId="1"/>
  </si>
  <si>
    <t>第77回全日本バレーボール高等学校選手権大会　大分県代表決定戦
参加申込書</t>
    <rPh sb="0" eb="1">
      <t>ダイ</t>
    </rPh>
    <rPh sb="3" eb="4">
      <t>カイ</t>
    </rPh>
    <rPh sb="4" eb="7">
      <t>ゼンニホン</t>
    </rPh>
    <rPh sb="13" eb="15">
      <t>コウトウ</t>
    </rPh>
    <rPh sb="15" eb="17">
      <t>ガッコウ</t>
    </rPh>
    <rPh sb="17" eb="20">
      <t>センシュケン</t>
    </rPh>
    <rPh sb="20" eb="22">
      <t>タイカイ</t>
    </rPh>
    <rPh sb="23" eb="26">
      <t>オオイタケン</t>
    </rPh>
    <rPh sb="26" eb="28">
      <t>ダイヒョウ</t>
    </rPh>
    <rPh sb="28" eb="31">
      <t>ケッテイセン</t>
    </rPh>
    <rPh sb="32" eb="34">
      <t>サンカ</t>
    </rPh>
    <rPh sb="34" eb="37">
      <t>モウシコミショ</t>
    </rPh>
    <phoneticPr fontId="8"/>
  </si>
  <si>
    <t>10月5日（土）　14：00〜　TOS会議室の抽選会の参加について</t>
    <rPh sb="6" eb="7">
      <t xml:space="preserve">ド </t>
    </rPh>
    <rPh sb="19" eb="22">
      <t xml:space="preserve">カイギシツ </t>
    </rPh>
    <rPh sb="23" eb="26">
      <t xml:space="preserve">チュウセンカイニ </t>
    </rPh>
    <rPh sb="27" eb="29">
      <t xml:space="preserve">サンカヲ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</si>
</sst>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#"/>
    <numFmt numFmtId="178" formatCode="###&quot;cm&quot;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8"/>
      <color indexed="9"/>
      <name val="ＤＦ平成明朝体W7"/>
      <family val="3"/>
      <charset val="128"/>
    </font>
    <font>
      <sz val="11"/>
      <color indexed="9"/>
      <name val="HG行書体"/>
      <family val="4"/>
      <charset val="128"/>
    </font>
    <font>
      <sz val="20"/>
      <color indexed="9"/>
      <name val="HG行書体"/>
      <family val="4"/>
      <charset val="128"/>
    </font>
    <font>
      <sz val="11"/>
      <color indexed="9"/>
      <name val="ＤＦ平成明朝体W7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indexed="10"/>
      <name val="Meiryo UI"/>
      <family val="3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FF0000"/>
      <name val="ＤＦ特太ゴシック体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0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0" borderId="0" xfId="1"/>
    <xf numFmtId="0" fontId="10" fillId="0" borderId="0" xfId="1" applyAlignment="1">
      <alignment horizontal="center"/>
    </xf>
    <xf numFmtId="0" fontId="3" fillId="2" borderId="12" xfId="0" applyFont="1" applyFill="1" applyBorder="1">
      <alignment vertical="center"/>
    </xf>
    <xf numFmtId="0" fontId="0" fillId="0" borderId="0" xfId="0" applyAlignment="1"/>
    <xf numFmtId="0" fontId="0" fillId="0" borderId="0" xfId="0" applyAlignment="1">
      <alignment vertical="top"/>
    </xf>
    <xf numFmtId="0" fontId="9" fillId="0" borderId="0" xfId="0" applyFont="1" applyAlignment="1">
      <alignment horizontal="left" vertical="top" wrapText="1" indent="1"/>
    </xf>
    <xf numFmtId="0" fontId="0" fillId="0" borderId="0" xfId="0" applyAlignment="1">
      <alignment horizontal="right" vertical="center"/>
    </xf>
    <xf numFmtId="0" fontId="16" fillId="0" borderId="2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10" xfId="0" applyBorder="1">
      <alignment vertical="center"/>
    </xf>
    <xf numFmtId="0" fontId="1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1" fillId="4" borderId="3" xfId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8" xfId="1" applyBorder="1" applyAlignment="1">
      <alignment vertical="center" shrinkToFit="1"/>
    </xf>
    <xf numFmtId="0" fontId="2" fillId="0" borderId="8" xfId="1" applyFont="1" applyBorder="1" applyAlignment="1">
      <alignment horizontal="left" vertical="center"/>
    </xf>
    <xf numFmtId="0" fontId="10" fillId="0" borderId="9" xfId="1" applyBorder="1" applyAlignment="1">
      <alignment horizontal="right" vertical="center"/>
    </xf>
    <xf numFmtId="0" fontId="10" fillId="0" borderId="0" xfId="1" applyAlignment="1">
      <alignment horizontal="right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/>
    </xf>
    <xf numFmtId="0" fontId="10" fillId="0" borderId="2" xfId="1" applyBorder="1" applyAlignment="1">
      <alignment horizontal="right" vertical="center"/>
    </xf>
    <xf numFmtId="0" fontId="10" fillId="0" borderId="4" xfId="1" applyBorder="1" applyAlignment="1">
      <alignment horizontal="center" vertical="center" shrinkToFit="1"/>
    </xf>
    <xf numFmtId="0" fontId="10" fillId="0" borderId="11" xfId="1" applyBorder="1" applyAlignment="1">
      <alignment horizontal="center" vertical="center" shrinkToFit="1"/>
    </xf>
    <xf numFmtId="0" fontId="11" fillId="0" borderId="2" xfId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0" fillId="0" borderId="8" xfId="1" applyBorder="1" applyAlignment="1">
      <alignment horizontal="distributed" vertical="center" indent="2"/>
    </xf>
    <xf numFmtId="0" fontId="11" fillId="0" borderId="8" xfId="1" applyFont="1" applyBorder="1" applyAlignment="1">
      <alignment horizontal="center" vertical="center"/>
    </xf>
    <xf numFmtId="0" fontId="11" fillId="0" borderId="10" xfId="1" applyFont="1" applyBorder="1" applyAlignment="1">
      <alignment horizontal="right"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 shrinkToFit="1"/>
    </xf>
    <xf numFmtId="0" fontId="10" fillId="4" borderId="1" xfId="1" applyFill="1" applyBorder="1" applyAlignment="1">
      <alignment horizontal="center" vertical="center"/>
    </xf>
    <xf numFmtId="0" fontId="10" fillId="0" borderId="7" xfId="1" applyBorder="1" applyAlignment="1">
      <alignment horizontal="center" vertical="center"/>
    </xf>
    <xf numFmtId="0" fontId="10" fillId="0" borderId="1" xfId="1" applyBorder="1" applyAlignment="1">
      <alignment horizontal="center" vertical="center"/>
    </xf>
    <xf numFmtId="178" fontId="10" fillId="0" borderId="15" xfId="1" applyNumberFormat="1" applyBorder="1" applyAlignment="1">
      <alignment horizontal="center" vertical="center"/>
    </xf>
    <xf numFmtId="178" fontId="10" fillId="0" borderId="1" xfId="1" applyNumberFormat="1" applyBorder="1" applyAlignment="1">
      <alignment horizontal="center" vertical="center"/>
    </xf>
    <xf numFmtId="0" fontId="10" fillId="0" borderId="1" xfId="1" applyBorder="1" applyAlignment="1">
      <alignment horizontal="center" vertical="center" shrinkToFit="1"/>
    </xf>
    <xf numFmtId="0" fontId="10" fillId="0" borderId="0" xfId="1" applyAlignment="1">
      <alignment horizontal="left"/>
    </xf>
    <xf numFmtId="0" fontId="10" fillId="0" borderId="0" xfId="1" applyAlignment="1">
      <alignment horizontal="right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2" fillId="0" borderId="1" xfId="0" applyFont="1" applyBorder="1">
      <alignment vertical="center"/>
    </xf>
    <xf numFmtId="0" fontId="22" fillId="3" borderId="4" xfId="0" applyFont="1" applyFill="1" applyBorder="1" applyAlignment="1" applyProtection="1">
      <alignment horizontal="center" vertical="center" shrinkToFit="1"/>
      <protection locked="0"/>
    </xf>
    <xf numFmtId="0" fontId="22" fillId="3" borderId="6" xfId="0" applyFont="1" applyFill="1" applyBorder="1" applyAlignment="1" applyProtection="1">
      <alignment vertical="center" shrinkToFit="1"/>
      <protection locked="0"/>
    </xf>
    <xf numFmtId="0" fontId="22" fillId="0" borderId="2" xfId="0" applyFont="1" applyBorder="1" applyAlignment="1">
      <alignment horizontal="right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right" vertical="center"/>
    </xf>
    <xf numFmtId="0" fontId="22" fillId="0" borderId="3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22" fillId="3" borderId="1" xfId="0" applyFont="1" applyFill="1" applyBorder="1" applyProtection="1">
      <alignment vertical="center"/>
      <protection locked="0"/>
    </xf>
    <xf numFmtId="0" fontId="27" fillId="0" borderId="0" xfId="0" applyFont="1">
      <alignment vertical="center"/>
    </xf>
    <xf numFmtId="0" fontId="22" fillId="0" borderId="1" xfId="0" applyFont="1" applyBorder="1" applyAlignment="1">
      <alignment horizontal="right" vertical="center"/>
    </xf>
    <xf numFmtId="176" fontId="22" fillId="3" borderId="3" xfId="0" applyNumberFormat="1" applyFont="1" applyFill="1" applyBorder="1" applyAlignment="1" applyProtection="1">
      <alignment horizontal="left" vertical="center"/>
      <protection locked="0"/>
    </xf>
    <xf numFmtId="0" fontId="22" fillId="0" borderId="2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3" borderId="7" xfId="0" applyFont="1" applyFill="1" applyBorder="1" applyProtection="1">
      <alignment vertical="center"/>
      <protection locked="0"/>
    </xf>
    <xf numFmtId="0" fontId="22" fillId="0" borderId="4" xfId="0" applyFont="1" applyBorder="1">
      <alignment vertical="center"/>
    </xf>
    <xf numFmtId="0" fontId="22" fillId="0" borderId="5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4" fillId="0" borderId="0" xfId="0" applyFo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9" fillId="5" borderId="4" xfId="0" applyFont="1" applyFill="1" applyBorder="1" applyAlignment="1">
      <alignment horizontal="right" vertical="center"/>
    </xf>
    <xf numFmtId="0" fontId="29" fillId="5" borderId="5" xfId="0" applyFont="1" applyFill="1" applyBorder="1">
      <alignment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2" fillId="3" borderId="4" xfId="0" applyFont="1" applyFill="1" applyBorder="1" applyProtection="1">
      <alignment vertical="center"/>
      <protection locked="0"/>
    </xf>
    <xf numFmtId="0" fontId="22" fillId="3" borderId="5" xfId="0" applyFont="1" applyFill="1" applyBorder="1" applyProtection="1">
      <alignment vertical="center"/>
      <protection locked="0"/>
    </xf>
    <xf numFmtId="0" fontId="22" fillId="3" borderId="5" xfId="0" applyFont="1" applyFill="1" applyBorder="1" applyAlignment="1" applyProtection="1">
      <alignment horizontal="center" vertical="center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2" fillId="3" borderId="6" xfId="0" applyFont="1" applyFill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left" vertical="center"/>
      <protection locked="0"/>
    </xf>
    <xf numFmtId="0" fontId="27" fillId="0" borderId="0" xfId="0" applyFont="1" applyAlignment="1">
      <alignment vertical="center" shrinkToFit="1"/>
    </xf>
    <xf numFmtId="0" fontId="26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3" borderId="1" xfId="0" applyFont="1" applyFill="1" applyBorder="1" applyAlignment="1" applyProtection="1">
      <alignment vertical="center" shrinkToFit="1"/>
      <protection locked="0"/>
    </xf>
    <xf numFmtId="0" fontId="28" fillId="0" borderId="1" xfId="0" applyFont="1" applyBorder="1" applyAlignment="1">
      <alignment vertical="center" wrapText="1" shrinkToFit="1"/>
    </xf>
    <xf numFmtId="0" fontId="27" fillId="0" borderId="0" xfId="0" applyFont="1" applyAlignment="1">
      <alignment vertical="top" wrapText="1"/>
    </xf>
    <xf numFmtId="0" fontId="26" fillId="0" borderId="15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9" xfId="0" applyBorder="1">
      <alignment vertical="center"/>
    </xf>
    <xf numFmtId="0" fontId="22" fillId="7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8" borderId="21" xfId="0" applyFont="1" applyFill="1" applyBorder="1" applyAlignment="1">
      <alignment horizontal="center" vertical="center"/>
    </xf>
    <xf numFmtId="0" fontId="22" fillId="8" borderId="22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33" fillId="7" borderId="0" xfId="0" applyFont="1" applyFill="1" applyAlignment="1">
      <alignment horizontal="left" vertical="top" wrapText="1"/>
    </xf>
    <xf numFmtId="0" fontId="22" fillId="8" borderId="21" xfId="0" applyFont="1" applyFill="1" applyBorder="1" applyAlignment="1" applyProtection="1">
      <alignment horizontal="center" vertical="center"/>
      <protection locked="0"/>
    </xf>
    <xf numFmtId="0" fontId="22" fillId="8" borderId="22" xfId="0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Alignment="1">
      <alignment vertical="center" wrapText="1"/>
    </xf>
    <xf numFmtId="0" fontId="27" fillId="0" borderId="2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22" fillId="3" borderId="11" xfId="0" applyFont="1" applyFill="1" applyBorder="1" applyAlignment="1" applyProtection="1">
      <alignment horizontal="left" vertical="center"/>
      <protection locked="0"/>
    </xf>
    <xf numFmtId="0" fontId="22" fillId="3" borderId="1" xfId="0" applyFont="1" applyFill="1" applyBorder="1" applyAlignment="1" applyProtection="1">
      <alignment vertical="center" wrapText="1"/>
      <protection locked="0"/>
    </xf>
    <xf numFmtId="0" fontId="22" fillId="3" borderId="1" xfId="0" applyFont="1" applyFill="1" applyBorder="1" applyProtection="1">
      <alignment vertical="center"/>
      <protection locked="0"/>
    </xf>
    <xf numFmtId="0" fontId="22" fillId="0" borderId="1" xfId="0" applyFont="1" applyBorder="1" applyAlignment="1">
      <alignment horizontal="center" vertical="center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2" fillId="3" borderId="11" xfId="0" applyFont="1" applyFill="1" applyBorder="1" applyAlignment="1" applyProtection="1">
      <alignment horizontal="center" vertical="center"/>
      <protection locked="0"/>
    </xf>
    <xf numFmtId="0" fontId="24" fillId="6" borderId="0" xfId="0" applyFont="1" applyFill="1">
      <alignment vertical="center"/>
    </xf>
    <xf numFmtId="0" fontId="31" fillId="6" borderId="0" xfId="0" applyFont="1" applyFill="1" applyAlignment="1">
      <alignment horizontal="center" vertical="center" shrinkToFit="1"/>
    </xf>
    <xf numFmtId="0" fontId="0" fillId="0" borderId="0" xfId="0" applyAlignment="1"/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shrinkToFit="1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right" vertical="center" shrinkToFit="1"/>
    </xf>
    <xf numFmtId="0" fontId="3" fillId="2" borderId="0" xfId="0" applyFont="1" applyFill="1" applyAlignment="1">
      <alignment horizontal="right" vertical="center" shrinkToFit="1"/>
    </xf>
    <xf numFmtId="0" fontId="7" fillId="2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distributed" vertical="center" indent="1"/>
    </xf>
    <xf numFmtId="0" fontId="3" fillId="2" borderId="0" xfId="0" applyFont="1" applyFill="1" applyAlignment="1">
      <alignment horizontal="center" vertical="center" textRotation="255" shrinkToFi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top" wrapText="1" indent="1"/>
    </xf>
    <xf numFmtId="0" fontId="3" fillId="2" borderId="0" xfId="0" applyFont="1" applyFill="1" applyAlignment="1">
      <alignment horizontal="center" vertical="center" textRotation="255"/>
    </xf>
    <xf numFmtId="0" fontId="16" fillId="0" borderId="2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16" fillId="0" borderId="18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0" fillId="4" borderId="12" xfId="1" applyFill="1" applyBorder="1" applyAlignment="1">
      <alignment horizontal="center" vertical="center" shrinkToFit="1"/>
    </xf>
    <xf numFmtId="0" fontId="10" fillId="4" borderId="16" xfId="1" applyFill="1" applyBorder="1" applyAlignment="1">
      <alignment horizontal="center" vertical="center" shrinkToFit="1"/>
    </xf>
    <xf numFmtId="0" fontId="10" fillId="4" borderId="18" xfId="1" applyFill="1" applyBorder="1" applyAlignment="1">
      <alignment horizontal="center" vertical="center" shrinkToFit="1"/>
    </xf>
    <xf numFmtId="0" fontId="10" fillId="4" borderId="19" xfId="1" applyFill="1" applyBorder="1" applyAlignment="1">
      <alignment horizontal="center" vertical="center" shrinkToFit="1"/>
    </xf>
    <xf numFmtId="0" fontId="12" fillId="0" borderId="12" xfId="1" applyFont="1" applyBorder="1" applyAlignment="1">
      <alignment horizontal="left" vertical="center" indent="2"/>
    </xf>
    <xf numFmtId="0" fontId="12" fillId="0" borderId="9" xfId="1" applyFont="1" applyBorder="1" applyAlignment="1">
      <alignment horizontal="left" vertical="center" indent="2"/>
    </xf>
    <xf numFmtId="0" fontId="12" fillId="0" borderId="16" xfId="1" applyFont="1" applyBorder="1" applyAlignment="1">
      <alignment horizontal="left" vertical="center" indent="2"/>
    </xf>
    <xf numFmtId="0" fontId="12" fillId="0" borderId="18" xfId="1" applyFont="1" applyBorder="1" applyAlignment="1">
      <alignment horizontal="left" vertical="center" indent="2"/>
    </xf>
    <xf numFmtId="0" fontId="12" fillId="0" borderId="10" xfId="1" applyFont="1" applyBorder="1" applyAlignment="1">
      <alignment horizontal="left" vertical="center" indent="2"/>
    </xf>
    <xf numFmtId="0" fontId="12" fillId="0" borderId="19" xfId="1" applyFont="1" applyBorder="1" applyAlignment="1">
      <alignment horizontal="left" vertical="center" indent="2"/>
    </xf>
    <xf numFmtId="0" fontId="21" fillId="0" borderId="0" xfId="1" applyFont="1" applyAlignment="1">
      <alignment horizontal="center" vertical="center" wrapText="1"/>
    </xf>
    <xf numFmtId="0" fontId="10" fillId="4" borderId="15" xfId="1" applyFill="1" applyBorder="1" applyAlignment="1">
      <alignment horizontal="distributed" vertical="center" indent="1" shrinkToFit="1"/>
    </xf>
    <xf numFmtId="0" fontId="10" fillId="4" borderId="11" xfId="1" applyFill="1" applyBorder="1" applyAlignment="1">
      <alignment horizontal="distributed" vertical="center" indent="1" shrinkToFit="1"/>
    </xf>
    <xf numFmtId="0" fontId="13" fillId="4" borderId="15" xfId="1" applyFont="1" applyFill="1" applyBorder="1" applyAlignment="1">
      <alignment horizontal="center" vertical="center" shrinkToFit="1"/>
    </xf>
    <xf numFmtId="0" fontId="13" fillId="4" borderId="11" xfId="1" applyFont="1" applyFill="1" applyBorder="1" applyAlignment="1">
      <alignment horizontal="center" vertical="center" shrinkToFit="1"/>
    </xf>
    <xf numFmtId="0" fontId="18" fillId="0" borderId="15" xfId="1" applyFont="1" applyBorder="1" applyAlignment="1">
      <alignment horizontal="left" vertical="center" indent="2" shrinkToFit="1"/>
    </xf>
    <xf numFmtId="0" fontId="18" fillId="0" borderId="8" xfId="1" applyFont="1" applyBorder="1" applyAlignment="1">
      <alignment horizontal="left" vertical="center" indent="2" shrinkToFit="1"/>
    </xf>
    <xf numFmtId="0" fontId="18" fillId="0" borderId="11" xfId="1" applyFont="1" applyBorder="1" applyAlignment="1">
      <alignment horizontal="left" vertical="center" indent="2" shrinkToFit="1"/>
    </xf>
    <xf numFmtId="0" fontId="13" fillId="4" borderId="8" xfId="1" applyFont="1" applyFill="1" applyBorder="1" applyAlignment="1">
      <alignment horizontal="center" vertical="center" shrinkToFit="1"/>
    </xf>
    <xf numFmtId="0" fontId="10" fillId="4" borderId="15" xfId="1" applyFill="1" applyBorder="1" applyAlignment="1">
      <alignment horizontal="center" vertical="center" shrinkToFit="1"/>
    </xf>
    <xf numFmtId="0" fontId="10" fillId="4" borderId="11" xfId="1" applyFill="1" applyBorder="1" applyAlignment="1">
      <alignment horizontal="center" vertical="center" shrinkToFit="1"/>
    </xf>
    <xf numFmtId="0" fontId="11" fillId="4" borderId="1" xfId="1" applyFont="1" applyFill="1" applyBorder="1" applyAlignment="1">
      <alignment horizontal="center" vertical="center"/>
    </xf>
    <xf numFmtId="0" fontId="18" fillId="0" borderId="18" xfId="1" applyFont="1" applyBorder="1" applyAlignment="1">
      <alignment horizontal="left" vertical="center" indent="2" shrinkToFit="1"/>
    </xf>
    <xf numFmtId="0" fontId="18" fillId="0" borderId="10" xfId="1" applyFont="1" applyBorder="1" applyAlignment="1">
      <alignment horizontal="left" vertical="center" indent="2" shrinkToFit="1"/>
    </xf>
    <xf numFmtId="0" fontId="18" fillId="0" borderId="19" xfId="1" applyFont="1" applyBorder="1" applyAlignment="1">
      <alignment horizontal="left" vertical="center" indent="2" shrinkToFit="1"/>
    </xf>
    <xf numFmtId="0" fontId="10" fillId="0" borderId="15" xfId="1" applyBorder="1" applyAlignment="1">
      <alignment horizontal="distributed" vertical="center" indent="2" shrinkToFit="1"/>
    </xf>
    <xf numFmtId="0" fontId="10" fillId="0" borderId="8" xfId="1" applyBorder="1" applyAlignment="1">
      <alignment horizontal="distributed" vertical="center" indent="2" shrinkToFit="1"/>
    </xf>
    <xf numFmtId="0" fontId="0" fillId="0" borderId="11" xfId="0" applyBorder="1" applyAlignment="1">
      <alignment horizontal="distributed" vertical="center" indent="2"/>
    </xf>
    <xf numFmtId="0" fontId="10" fillId="0" borderId="15" xfId="1" applyBorder="1" applyAlignment="1">
      <alignment horizontal="distributed" vertical="center" indent="2"/>
    </xf>
    <xf numFmtId="0" fontId="10" fillId="0" borderId="8" xfId="1" applyBorder="1" applyAlignment="1">
      <alignment horizontal="distributed" vertical="center" indent="2"/>
    </xf>
    <xf numFmtId="0" fontId="10" fillId="0" borderId="0" xfId="1" applyAlignment="1">
      <alignment shrinkToFit="1"/>
    </xf>
    <xf numFmtId="0" fontId="10" fillId="0" borderId="8" xfId="1" applyBorder="1" applyAlignment="1">
      <alignment horizontal="left" shrinkToFit="1"/>
    </xf>
    <xf numFmtId="0" fontId="10" fillId="0" borderId="0" xfId="1" applyAlignment="1">
      <alignment horizontal="center" shrinkToFit="1"/>
    </xf>
  </cellXfs>
  <cellStyles count="2">
    <cellStyle name="標準" xfId="0" builtinId="0"/>
    <cellStyle name="標準 2" xfId="1" xr:uid="{00000000-0005-0000-0000-000001000000}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/>
        <u val="none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numFmt numFmtId="177" formatCode="#"/>
      <border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/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C00000"/>
      </font>
      <fill>
        <patternFill>
          <bgColor rgb="FFFFCC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7" formatCode="#"/>
      <border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/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bottom style="thin">
          <color indexed="64"/>
        </bottom>
      </border>
    </dxf>
  </dxfs>
  <tableStyles count="0" defaultTableStyle="TableStyleMedium9" defaultPivotStyle="PivotStyleLight16"/>
  <colors>
    <mruColors>
      <color rgb="FFFFFF9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Q63"/>
  <sheetViews>
    <sheetView showGridLines="0" tabSelected="1" topLeftCell="C1" zoomScale="150" zoomScaleNormal="115" workbookViewId="0">
      <pane ySplit="3" topLeftCell="A4" activePane="bottomLeft" state="frozen"/>
      <selection activeCell="C1" sqref="C1"/>
      <selection pane="bottomLeft" activeCell="D39" sqref="D39"/>
    </sheetView>
  </sheetViews>
  <sheetFormatPr baseColWidth="10" defaultColWidth="9" defaultRowHeight="16"/>
  <cols>
    <col min="1" max="1" width="17.1640625" style="46" hidden="1" customWidth="1"/>
    <col min="2" max="2" width="13" style="46" hidden="1" customWidth="1"/>
    <col min="3" max="3" width="11.83203125" style="46" bestFit="1" customWidth="1"/>
    <col min="4" max="4" width="15.83203125" style="46" customWidth="1"/>
    <col min="5" max="5" width="10.5" style="46" customWidth="1"/>
    <col min="6" max="6" width="9" style="46"/>
    <col min="7" max="7" width="11" style="46" bestFit="1" customWidth="1"/>
    <col min="8" max="8" width="13.1640625" style="46" customWidth="1"/>
    <col min="9" max="9" width="12.5" style="46" customWidth="1"/>
    <col min="10" max="10" width="8.1640625" style="46" customWidth="1"/>
    <col min="11" max="16384" width="9" style="46"/>
  </cols>
  <sheetData>
    <row r="1" spans="1:14" ht="22">
      <c r="C1" s="47" t="s">
        <v>151</v>
      </c>
    </row>
    <row r="2" spans="1:14" ht="22">
      <c r="C2" s="47" t="s">
        <v>109</v>
      </c>
    </row>
    <row r="3" spans="1:14" ht="13" customHeight="1">
      <c r="C3" s="110" t="s">
        <v>130</v>
      </c>
      <c r="D3" s="110"/>
      <c r="E3" s="110"/>
      <c r="F3" s="110"/>
      <c r="G3" s="110"/>
      <c r="H3" s="110"/>
      <c r="I3" s="110"/>
      <c r="J3" s="110"/>
      <c r="K3" s="110"/>
      <c r="L3" s="48"/>
      <c r="M3" s="48"/>
      <c r="N3" s="48"/>
    </row>
    <row r="4" spans="1:14">
      <c r="A4" s="46" t="s">
        <v>17</v>
      </c>
      <c r="B4" s="46" t="s">
        <v>85</v>
      </c>
      <c r="C4" s="49" t="s">
        <v>0</v>
      </c>
      <c r="D4" s="50"/>
      <c r="E4" s="51" t="s">
        <v>1</v>
      </c>
      <c r="F4" s="52" t="s">
        <v>84</v>
      </c>
      <c r="G4" s="53"/>
      <c r="N4" s="54"/>
    </row>
    <row r="5" spans="1:14">
      <c r="A5" s="46" t="s">
        <v>18</v>
      </c>
      <c r="B5" s="46" t="s">
        <v>86</v>
      </c>
      <c r="C5" s="55" t="s">
        <v>2</v>
      </c>
      <c r="D5" s="56"/>
      <c r="E5" s="57"/>
      <c r="F5" s="58" t="s">
        <v>99</v>
      </c>
    </row>
    <row r="6" spans="1:14">
      <c r="A6" s="46" t="s">
        <v>19</v>
      </c>
      <c r="B6" s="46" t="s">
        <v>90</v>
      </c>
      <c r="C6" s="59" t="s">
        <v>3</v>
      </c>
      <c r="D6" s="60"/>
    </row>
    <row r="7" spans="1:14">
      <c r="A7" s="46" t="s">
        <v>20</v>
      </c>
      <c r="B7" s="46" t="s">
        <v>91</v>
      </c>
      <c r="C7" s="59" t="s">
        <v>4</v>
      </c>
      <c r="D7" s="113"/>
      <c r="E7" s="114"/>
      <c r="F7" s="114"/>
      <c r="G7" s="115"/>
    </row>
    <row r="8" spans="1:14">
      <c r="A8" s="46" t="s">
        <v>21</v>
      </c>
      <c r="C8" s="49" t="s">
        <v>6</v>
      </c>
      <c r="D8" s="117"/>
      <c r="E8" s="117"/>
      <c r="F8" s="117"/>
      <c r="G8" s="117"/>
      <c r="H8" s="61"/>
    </row>
    <row r="9" spans="1:14">
      <c r="A9" s="46" t="s">
        <v>22</v>
      </c>
      <c r="B9" s="46" t="s">
        <v>1</v>
      </c>
      <c r="C9" s="62"/>
      <c r="D9" s="62"/>
      <c r="E9" s="63"/>
      <c r="F9" s="63"/>
      <c r="G9" s="63"/>
    </row>
    <row r="10" spans="1:14">
      <c r="A10" s="46" t="s">
        <v>23</v>
      </c>
      <c r="B10" s="46" t="s">
        <v>5</v>
      </c>
      <c r="C10" s="49"/>
      <c r="D10" s="64" t="s">
        <v>87</v>
      </c>
      <c r="E10" s="65" t="s">
        <v>88</v>
      </c>
      <c r="F10" s="65" t="s">
        <v>89</v>
      </c>
      <c r="H10" s="118" t="s">
        <v>108</v>
      </c>
      <c r="I10" s="118"/>
    </row>
    <row r="11" spans="1:14">
      <c r="A11" s="46" t="s">
        <v>24</v>
      </c>
      <c r="C11" s="49" t="s">
        <v>7</v>
      </c>
      <c r="D11" s="66"/>
      <c r="E11" s="67"/>
      <c r="F11" s="68"/>
      <c r="G11" s="69"/>
      <c r="H11" s="119"/>
      <c r="I11" s="120"/>
    </row>
    <row r="12" spans="1:14" ht="17">
      <c r="A12" s="46" t="s">
        <v>25</v>
      </c>
      <c r="B12" s="46" t="s">
        <v>92</v>
      </c>
      <c r="C12" s="49" t="s">
        <v>8</v>
      </c>
      <c r="D12" s="57"/>
      <c r="E12" s="53"/>
      <c r="F12" s="70" t="s">
        <v>92</v>
      </c>
      <c r="G12" s="69"/>
      <c r="H12" s="112" t="s">
        <v>118</v>
      </c>
      <c r="I12" s="112"/>
      <c r="J12" s="112"/>
    </row>
    <row r="13" spans="1:14">
      <c r="A13" s="46" t="s">
        <v>26</v>
      </c>
      <c r="B13" s="46" t="s">
        <v>107</v>
      </c>
      <c r="C13" s="49" t="s">
        <v>9</v>
      </c>
      <c r="D13" s="57"/>
      <c r="E13" s="53"/>
      <c r="F13" s="70"/>
      <c r="G13" s="69"/>
      <c r="H13" s="112"/>
      <c r="I13" s="112"/>
      <c r="J13" s="112"/>
    </row>
    <row r="14" spans="1:14" ht="13.5" customHeight="1">
      <c r="A14" s="46" t="s">
        <v>27</v>
      </c>
      <c r="B14" s="46" t="s">
        <v>93</v>
      </c>
      <c r="C14" s="49" t="s">
        <v>10</v>
      </c>
      <c r="D14" s="57"/>
      <c r="E14" s="96" t="s">
        <v>132</v>
      </c>
      <c r="F14" s="71"/>
      <c r="G14" s="69"/>
    </row>
    <row r="15" spans="1:14" ht="17">
      <c r="A15" s="46" t="s">
        <v>28</v>
      </c>
      <c r="C15" s="49" t="s">
        <v>11</v>
      </c>
      <c r="D15" s="57"/>
      <c r="E15" s="53"/>
      <c r="F15" s="72" t="str">
        <f>IF(D15="","","生徒")</f>
        <v/>
      </c>
      <c r="G15" s="69"/>
    </row>
    <row r="16" spans="1:14">
      <c r="A16" s="46" t="s">
        <v>29</v>
      </c>
      <c r="B16" s="46" t="s">
        <v>100</v>
      </c>
      <c r="D16" s="58" t="s">
        <v>116</v>
      </c>
    </row>
    <row r="17" spans="1:10">
      <c r="A17" s="46" t="s">
        <v>30</v>
      </c>
      <c r="B17" s="46" t="s">
        <v>101</v>
      </c>
      <c r="D17" s="58" t="s">
        <v>117</v>
      </c>
    </row>
    <row r="18" spans="1:10">
      <c r="A18" s="46" t="s">
        <v>127</v>
      </c>
      <c r="B18" s="46" t="s">
        <v>102</v>
      </c>
      <c r="D18" s="73"/>
      <c r="E18" s="121" t="s">
        <v>113</v>
      </c>
      <c r="F18" s="121"/>
      <c r="G18" s="121"/>
      <c r="H18" s="121"/>
      <c r="I18" s="121"/>
      <c r="J18" s="74"/>
    </row>
    <row r="19" spans="1:10">
      <c r="A19" s="46" t="s">
        <v>31</v>
      </c>
      <c r="B19" s="46">
        <v>1</v>
      </c>
      <c r="C19" s="46" t="s">
        <v>12</v>
      </c>
      <c r="D19" s="58" t="s">
        <v>63</v>
      </c>
    </row>
    <row r="20" spans="1:10">
      <c r="A20" s="46" t="s">
        <v>32</v>
      </c>
      <c r="B20" s="46">
        <v>2</v>
      </c>
      <c r="C20" s="75" t="s">
        <v>13</v>
      </c>
      <c r="D20" s="76" t="s">
        <v>62</v>
      </c>
      <c r="E20" s="76" t="s">
        <v>14</v>
      </c>
      <c r="F20" s="76" t="s">
        <v>15</v>
      </c>
      <c r="G20" s="77" t="s">
        <v>16</v>
      </c>
      <c r="H20" s="77" t="s">
        <v>103</v>
      </c>
      <c r="I20" s="78" t="s">
        <v>123</v>
      </c>
    </row>
    <row r="21" spans="1:10">
      <c r="A21" s="46" t="s">
        <v>33</v>
      </c>
      <c r="B21" s="46">
        <v>3</v>
      </c>
      <c r="C21" s="79">
        <v>99</v>
      </c>
      <c r="D21" s="80" t="s">
        <v>124</v>
      </c>
      <c r="E21" s="81">
        <v>3</v>
      </c>
      <c r="F21" s="81">
        <v>192</v>
      </c>
      <c r="G21" s="82">
        <v>345</v>
      </c>
      <c r="H21" s="82">
        <v>520000001</v>
      </c>
      <c r="I21" s="83" t="s">
        <v>125</v>
      </c>
      <c r="J21" s="46" t="s">
        <v>126</v>
      </c>
    </row>
    <row r="22" spans="1:10">
      <c r="A22" s="46" t="s">
        <v>34</v>
      </c>
      <c r="B22" s="46">
        <v>4</v>
      </c>
      <c r="C22" s="84"/>
      <c r="D22" s="85"/>
      <c r="E22" s="86"/>
      <c r="F22" s="86"/>
      <c r="G22" s="87"/>
      <c r="H22" s="87"/>
      <c r="I22" s="88"/>
      <c r="J22" s="89">
        <v>1</v>
      </c>
    </row>
    <row r="23" spans="1:10">
      <c r="A23" s="46" t="s">
        <v>35</v>
      </c>
      <c r="B23" s="46">
        <v>5</v>
      </c>
      <c r="C23" s="84"/>
      <c r="D23" s="85"/>
      <c r="E23" s="86"/>
      <c r="F23" s="86"/>
      <c r="G23" s="87"/>
      <c r="H23" s="87"/>
      <c r="I23" s="88"/>
      <c r="J23" s="89">
        <v>2</v>
      </c>
    </row>
    <row r="24" spans="1:10">
      <c r="A24" s="46" t="s">
        <v>36</v>
      </c>
      <c r="B24" s="46">
        <v>6</v>
      </c>
      <c r="C24" s="84"/>
      <c r="D24" s="85"/>
      <c r="E24" s="86"/>
      <c r="F24" s="86"/>
      <c r="G24" s="87"/>
      <c r="H24" s="87"/>
      <c r="I24" s="88"/>
      <c r="J24" s="89">
        <v>3</v>
      </c>
    </row>
    <row r="25" spans="1:10">
      <c r="A25" s="46" t="s">
        <v>37</v>
      </c>
      <c r="B25" s="46">
        <v>7</v>
      </c>
      <c r="C25" s="84"/>
      <c r="D25" s="85"/>
      <c r="E25" s="86"/>
      <c r="F25" s="86"/>
      <c r="G25" s="87"/>
      <c r="H25" s="87"/>
      <c r="I25" s="88"/>
      <c r="J25" s="89">
        <v>4</v>
      </c>
    </row>
    <row r="26" spans="1:10">
      <c r="A26" s="46" t="s">
        <v>38</v>
      </c>
      <c r="B26" s="46">
        <v>8</v>
      </c>
      <c r="C26" s="84"/>
      <c r="D26" s="85"/>
      <c r="E26" s="86"/>
      <c r="F26" s="86"/>
      <c r="G26" s="87"/>
      <c r="H26" s="87"/>
      <c r="I26" s="88"/>
      <c r="J26" s="89">
        <v>5</v>
      </c>
    </row>
    <row r="27" spans="1:10">
      <c r="A27" s="46" t="s">
        <v>39</v>
      </c>
      <c r="B27" s="46">
        <v>9</v>
      </c>
      <c r="C27" s="84"/>
      <c r="D27" s="85"/>
      <c r="E27" s="86"/>
      <c r="F27" s="86"/>
      <c r="G27" s="87"/>
      <c r="H27" s="87"/>
      <c r="I27" s="88"/>
      <c r="J27" s="89">
        <v>6</v>
      </c>
    </row>
    <row r="28" spans="1:10">
      <c r="A28" s="46" t="s">
        <v>40</v>
      </c>
      <c r="B28" s="46">
        <v>10</v>
      </c>
      <c r="C28" s="84"/>
      <c r="D28" s="85"/>
      <c r="E28" s="86"/>
      <c r="F28" s="86"/>
      <c r="G28" s="87"/>
      <c r="H28" s="87"/>
      <c r="I28" s="88"/>
      <c r="J28" s="89">
        <v>7</v>
      </c>
    </row>
    <row r="29" spans="1:10">
      <c r="A29" s="46" t="s">
        <v>41</v>
      </c>
      <c r="B29" s="46">
        <v>11</v>
      </c>
      <c r="C29" s="84"/>
      <c r="D29" s="85"/>
      <c r="E29" s="86"/>
      <c r="F29" s="86"/>
      <c r="G29" s="87"/>
      <c r="H29" s="87"/>
      <c r="I29" s="88"/>
      <c r="J29" s="89">
        <v>8</v>
      </c>
    </row>
    <row r="30" spans="1:10">
      <c r="A30" s="46" t="s">
        <v>42</v>
      </c>
      <c r="B30" s="46">
        <v>12</v>
      </c>
      <c r="C30" s="84"/>
      <c r="D30" s="85"/>
      <c r="E30" s="86"/>
      <c r="F30" s="86"/>
      <c r="G30" s="87"/>
      <c r="H30" s="87"/>
      <c r="I30" s="88"/>
      <c r="J30" s="89">
        <v>9</v>
      </c>
    </row>
    <row r="31" spans="1:10">
      <c r="A31" s="46" t="s">
        <v>43</v>
      </c>
      <c r="B31" s="46">
        <v>13</v>
      </c>
      <c r="C31" s="84"/>
      <c r="D31" s="85"/>
      <c r="E31" s="86"/>
      <c r="F31" s="86"/>
      <c r="G31" s="87"/>
      <c r="H31" s="87"/>
      <c r="I31" s="88"/>
      <c r="J31" s="89">
        <v>10</v>
      </c>
    </row>
    <row r="32" spans="1:10">
      <c r="A32" s="46" t="s">
        <v>44</v>
      </c>
      <c r="B32" s="46">
        <v>14</v>
      </c>
      <c r="C32" s="84"/>
      <c r="D32" s="85"/>
      <c r="E32" s="86"/>
      <c r="F32" s="86"/>
      <c r="G32" s="87"/>
      <c r="H32" s="87"/>
      <c r="I32" s="88"/>
      <c r="J32" s="89">
        <v>11</v>
      </c>
    </row>
    <row r="33" spans="1:17">
      <c r="A33" s="46" t="s">
        <v>45</v>
      </c>
      <c r="B33" s="46">
        <v>15</v>
      </c>
      <c r="C33" s="84"/>
      <c r="D33" s="85"/>
      <c r="E33" s="86"/>
      <c r="F33" s="86"/>
      <c r="G33" s="87"/>
      <c r="H33" s="87"/>
      <c r="I33" s="88"/>
      <c r="J33" s="89">
        <v>12</v>
      </c>
    </row>
    <row r="34" spans="1:17">
      <c r="A34" s="46" t="s">
        <v>46</v>
      </c>
      <c r="B34" s="46">
        <v>16</v>
      </c>
      <c r="C34" s="84"/>
      <c r="D34" s="85"/>
      <c r="E34" s="86"/>
      <c r="F34" s="86"/>
      <c r="G34" s="87"/>
      <c r="H34" s="87"/>
      <c r="I34" s="88"/>
      <c r="J34" s="89">
        <v>13</v>
      </c>
    </row>
    <row r="35" spans="1:17">
      <c r="A35" s="46" t="s">
        <v>47</v>
      </c>
      <c r="B35" s="46">
        <v>17</v>
      </c>
      <c r="C35" s="84"/>
      <c r="D35" s="85"/>
      <c r="E35" s="86"/>
      <c r="F35" s="86"/>
      <c r="G35" s="87"/>
      <c r="H35" s="87"/>
      <c r="I35" s="88"/>
      <c r="J35" s="89">
        <v>14</v>
      </c>
    </row>
    <row r="36" spans="1:17">
      <c r="A36" s="46" t="s">
        <v>48</v>
      </c>
      <c r="B36" s="46">
        <v>18</v>
      </c>
      <c r="C36" s="84"/>
      <c r="D36" s="85"/>
      <c r="E36" s="86"/>
      <c r="F36" s="86"/>
      <c r="G36" s="87"/>
      <c r="H36" s="87"/>
      <c r="I36" s="88"/>
      <c r="J36" s="89">
        <v>15</v>
      </c>
    </row>
    <row r="37" spans="1:17">
      <c r="A37" s="46" t="s">
        <v>49</v>
      </c>
      <c r="C37" s="84"/>
      <c r="D37" s="85"/>
      <c r="E37" s="86"/>
      <c r="F37" s="86"/>
      <c r="G37" s="87"/>
      <c r="H37" s="87"/>
      <c r="I37" s="88"/>
      <c r="J37" s="89">
        <v>16</v>
      </c>
    </row>
    <row r="38" spans="1:17">
      <c r="A38" s="46" t="s">
        <v>128</v>
      </c>
      <c r="C38" s="84"/>
      <c r="D38" s="85"/>
      <c r="E38" s="86"/>
      <c r="F38" s="86"/>
      <c r="G38" s="87"/>
      <c r="H38" s="87"/>
      <c r="I38" s="88"/>
      <c r="J38" s="89">
        <v>17</v>
      </c>
    </row>
    <row r="39" spans="1:17">
      <c r="A39" s="46" t="s">
        <v>119</v>
      </c>
      <c r="C39" s="84"/>
      <c r="D39" s="85"/>
      <c r="E39" s="86"/>
      <c r="F39" s="86"/>
      <c r="G39" s="87"/>
      <c r="H39" s="87"/>
      <c r="I39" s="88"/>
      <c r="J39" s="89">
        <v>18</v>
      </c>
    </row>
    <row r="40" spans="1:17">
      <c r="A40" s="46" t="s">
        <v>50</v>
      </c>
      <c r="C40" s="90" t="s">
        <v>64</v>
      </c>
      <c r="D40" s="58" t="s">
        <v>67</v>
      </c>
      <c r="E40" s="91"/>
      <c r="F40" s="91"/>
      <c r="G40" s="91"/>
    </row>
    <row r="41" spans="1:17">
      <c r="A41" s="46" t="s">
        <v>51</v>
      </c>
      <c r="C41" s="58"/>
      <c r="D41" s="58" t="s">
        <v>66</v>
      </c>
      <c r="E41" s="91"/>
      <c r="F41" s="91"/>
      <c r="G41" s="91"/>
    </row>
    <row r="42" spans="1:17">
      <c r="A42" s="46" t="s">
        <v>52</v>
      </c>
      <c r="C42" s="58"/>
      <c r="D42" s="58" t="s">
        <v>65</v>
      </c>
      <c r="E42" s="91"/>
    </row>
    <row r="43" spans="1:17">
      <c r="A43" s="46" t="s">
        <v>53</v>
      </c>
      <c r="C43" s="122" t="s">
        <v>129</v>
      </c>
      <c r="D43" s="122"/>
      <c r="E43" s="122"/>
      <c r="F43" s="122"/>
      <c r="G43" s="122"/>
      <c r="H43" s="122"/>
      <c r="I43" s="122"/>
      <c r="J43" s="122"/>
    </row>
    <row r="44" spans="1:17">
      <c r="A44" s="46" t="s">
        <v>54</v>
      </c>
      <c r="H44" s="92" t="s">
        <v>115</v>
      </c>
      <c r="I44" s="93"/>
    </row>
    <row r="45" spans="1:17" ht="104.25" customHeight="1">
      <c r="A45" s="46" t="s">
        <v>55</v>
      </c>
      <c r="C45" s="94" t="s">
        <v>150</v>
      </c>
      <c r="D45" s="116"/>
      <c r="E45" s="116"/>
      <c r="F45" s="116"/>
      <c r="G45" s="116"/>
      <c r="H45" s="65" t="str">
        <f>LEN(D45)&amp;"文字"</f>
        <v>0文字</v>
      </c>
      <c r="I45" s="111" t="s">
        <v>131</v>
      </c>
      <c r="J45" s="112"/>
      <c r="K45" s="112"/>
      <c r="L45" s="95"/>
      <c r="M45" s="95"/>
      <c r="N45" s="95"/>
      <c r="O45" s="95"/>
      <c r="P45" s="95"/>
      <c r="Q45" s="95"/>
    </row>
    <row r="46" spans="1:17">
      <c r="A46" s="46" t="s">
        <v>56</v>
      </c>
      <c r="E46" s="121" t="s">
        <v>113</v>
      </c>
      <c r="F46" s="121"/>
      <c r="G46" s="121"/>
      <c r="H46" s="121"/>
      <c r="I46" s="121"/>
      <c r="J46" s="74"/>
    </row>
    <row r="47" spans="1:17" ht="104.25" customHeight="1">
      <c r="A47" s="46" t="s">
        <v>57</v>
      </c>
      <c r="C47" s="94" t="s">
        <v>148</v>
      </c>
      <c r="D47" s="116"/>
      <c r="E47" s="116"/>
      <c r="F47" s="116"/>
      <c r="G47" s="116"/>
      <c r="H47" s="65" t="str">
        <f>LEN(D47)&amp;"文字"</f>
        <v>0文字</v>
      </c>
    </row>
    <row r="48" spans="1:17">
      <c r="A48" s="46" t="s">
        <v>58</v>
      </c>
    </row>
    <row r="49" spans="1:11" ht="16" customHeight="1">
      <c r="A49" s="46" t="s">
        <v>59</v>
      </c>
      <c r="C49" s="107" t="s">
        <v>133</v>
      </c>
      <c r="D49" s="107"/>
      <c r="E49" s="107"/>
      <c r="F49" s="107"/>
      <c r="G49" s="107"/>
      <c r="H49" s="107"/>
      <c r="I49" s="107"/>
      <c r="J49" s="107"/>
      <c r="K49" s="107"/>
    </row>
    <row r="50" spans="1:11">
      <c r="A50" s="46" t="s">
        <v>60</v>
      </c>
      <c r="C50" s="107"/>
      <c r="D50" s="107"/>
      <c r="E50" s="107"/>
      <c r="F50" s="107"/>
      <c r="G50" s="107"/>
      <c r="H50" s="107"/>
      <c r="I50" s="107"/>
      <c r="J50" s="107"/>
      <c r="K50" s="107"/>
    </row>
    <row r="51" spans="1:11">
      <c r="A51" s="46" t="s">
        <v>61</v>
      </c>
      <c r="C51" s="107"/>
      <c r="D51" s="107"/>
      <c r="E51" s="107"/>
      <c r="F51" s="107"/>
      <c r="G51" s="107"/>
      <c r="H51" s="107"/>
      <c r="I51" s="107"/>
      <c r="J51" s="107"/>
      <c r="K51" s="107"/>
    </row>
    <row r="52" spans="1:11">
      <c r="C52" s="107"/>
      <c r="D52" s="107"/>
      <c r="E52" s="107"/>
      <c r="F52" s="107"/>
      <c r="G52" s="107"/>
      <c r="H52" s="107"/>
      <c r="I52" s="107"/>
      <c r="J52" s="107"/>
      <c r="K52" s="107"/>
    </row>
    <row r="53" spans="1:11">
      <c r="C53" s="46" t="s">
        <v>134</v>
      </c>
    </row>
    <row r="54" spans="1:11" ht="17" thickBot="1">
      <c r="D54" s="46" t="s">
        <v>135</v>
      </c>
      <c r="F54" s="46" t="s">
        <v>137</v>
      </c>
      <c r="I54" s="46" t="s">
        <v>141</v>
      </c>
    </row>
    <row r="55" spans="1:11" ht="17" thickBot="1">
      <c r="D55" s="98">
        <f>COUNTA(C22:C39)+2</f>
        <v>2</v>
      </c>
      <c r="E55" s="97" t="s">
        <v>136</v>
      </c>
      <c r="F55" s="108"/>
      <c r="G55" s="109"/>
      <c r="H55" s="97" t="s">
        <v>138</v>
      </c>
      <c r="I55" s="98">
        <f>D55+F55</f>
        <v>2</v>
      </c>
    </row>
    <row r="56" spans="1:11" ht="17" thickBot="1"/>
    <row r="57" spans="1:11" ht="17" thickBot="1">
      <c r="D57" s="46" t="s">
        <v>140</v>
      </c>
      <c r="H57" s="105">
        <f>600*(COUNTA(C22:C39)+F55)</f>
        <v>0</v>
      </c>
      <c r="I57" s="106"/>
      <c r="J57" s="46" t="s">
        <v>139</v>
      </c>
    </row>
    <row r="59" spans="1:11" ht="17" thickBot="1">
      <c r="C59" s="101" t="s">
        <v>142</v>
      </c>
      <c r="D59" s="101"/>
    </row>
    <row r="60" spans="1:11" ht="17" thickBot="1">
      <c r="A60" s="46" t="s">
        <v>143</v>
      </c>
      <c r="C60" s="102" t="s">
        <v>153</v>
      </c>
      <c r="D60" s="102"/>
      <c r="E60" s="102"/>
      <c r="F60" s="102"/>
      <c r="G60" s="102"/>
      <c r="H60" s="103"/>
      <c r="I60" s="104"/>
      <c r="J60" s="91" t="s">
        <v>144</v>
      </c>
    </row>
    <row r="61" spans="1:11">
      <c r="A61" s="46" t="s">
        <v>145</v>
      </c>
    </row>
    <row r="62" spans="1:11">
      <c r="A62" s="46" t="s">
        <v>146</v>
      </c>
    </row>
    <row r="63" spans="1:11">
      <c r="A63" s="46" t="s">
        <v>147</v>
      </c>
    </row>
  </sheetData>
  <sheetProtection sheet="1" selectLockedCells="1"/>
  <mergeCells count="18">
    <mergeCell ref="C3:K3"/>
    <mergeCell ref="I45:K45"/>
    <mergeCell ref="D7:G7"/>
    <mergeCell ref="D45:G45"/>
    <mergeCell ref="D47:G47"/>
    <mergeCell ref="D8:G8"/>
    <mergeCell ref="H10:I10"/>
    <mergeCell ref="H11:I11"/>
    <mergeCell ref="H12:J13"/>
    <mergeCell ref="E18:I18"/>
    <mergeCell ref="E46:I46"/>
    <mergeCell ref="C43:J43"/>
    <mergeCell ref="C59:D59"/>
    <mergeCell ref="C60:G60"/>
    <mergeCell ref="H60:I60"/>
    <mergeCell ref="H57:I57"/>
    <mergeCell ref="C49:K52"/>
    <mergeCell ref="F55:G55"/>
  </mergeCells>
  <phoneticPr fontId="1"/>
  <dataValidations count="21">
    <dataValidation imeMode="on" allowBlank="1" showInputMessage="1" showErrorMessage="1" sqref="I44 D22:D39" xr:uid="{00000000-0002-0000-0000-000000000000}"/>
    <dataValidation type="whole" imeMode="disabled" allowBlank="1" showInputMessage="1" showErrorMessage="1" error="入力値が不適切です。_x000a_再度入力してください。" prompt="単位→cm" sqref="F22:F39" xr:uid="{00000000-0002-0000-0000-000001000000}">
      <formula1>130</formula1>
      <formula2>200</formula2>
    </dataValidation>
    <dataValidation type="whole" imeMode="disabled" allowBlank="1" showInputMessage="1" showErrorMessage="1" error="入力値が不適切です。_x000a_再度入力してください。" prompt="単位→cm" sqref="G22:G39" xr:uid="{00000000-0002-0000-0000-000002000000}">
      <formula1>200</formula1>
      <formula2>400</formula2>
    </dataValidation>
    <dataValidation type="list" imeMode="disabled" allowBlank="1" showInputMessage="1" showErrorMessage="1" prompt="数値のみ" sqref="E22:E39" xr:uid="{00000000-0002-0000-0000-000003000000}">
      <formula1>$B$19:$B$21</formula1>
    </dataValidation>
    <dataValidation type="list" imeMode="disabled" allowBlank="1" showInputMessage="1" showErrorMessage="1" prompt="リストから選択" sqref="C22:C39" xr:uid="{00000000-0002-0000-0000-000004000000}">
      <formula1>$B$19:$B$36</formula1>
    </dataValidation>
    <dataValidation imeMode="on" allowBlank="1" showInputMessage="1" showErrorMessage="1" prompt="「大分県」は省略" sqref="D7:G7" xr:uid="{00000000-0002-0000-0000-000005000000}"/>
    <dataValidation imeMode="disabled" allowBlank="1" showInputMessage="1" showErrorMessage="1" prompt="例：870-0001" sqref="D6" xr:uid="{00000000-0002-0000-0000-000006000000}"/>
    <dataValidation type="list" allowBlank="1" showInputMessage="1" showErrorMessage="1" prompt="リストから選択" sqref="E4" xr:uid="{00000000-0002-0000-0000-000007000000}">
      <formula1>$B$9:$B$10</formula1>
    </dataValidation>
    <dataValidation type="list" allowBlank="1" showInputMessage="1" showErrorMessage="1" prompt="リストから選択" sqref="G4" xr:uid="{00000000-0002-0000-0000-000008000000}">
      <formula1>$B$4:$B$5</formula1>
    </dataValidation>
    <dataValidation type="list" allowBlank="1" showInputMessage="1" showErrorMessage="1" prompt="リストから選択" sqref="E12:E13 E15" xr:uid="{00000000-0002-0000-0000-000009000000}">
      <formula1>$B$6:$B$7</formula1>
    </dataValidation>
    <dataValidation type="list" allowBlank="1" showInputMessage="1" showErrorMessage="1" prompt="リストから選択" sqref="F12:F13" xr:uid="{00000000-0002-0000-0000-00000A000000}">
      <formula1>$B$12:$B$13</formula1>
    </dataValidation>
    <dataValidation type="list" allowBlank="1" showInputMessage="1" showErrorMessage="1" prompt="リストから選択" sqref="E5" xr:uid="{00000000-0002-0000-0000-00000B000000}">
      <formula1>$B$16:$B$18</formula1>
    </dataValidation>
    <dataValidation type="whole" imeMode="disabled" operator="greaterThanOrEqual" allowBlank="1" showInputMessage="1" showErrorMessage="1" error="入力値が不適切です。_x000a_&quot;5&quot;から始まる9ケタの数値を_x000a_再度入力してください。" prompt="9桁（5********）" sqref="H22:H39" xr:uid="{00000000-0002-0000-0000-00000C000000}">
      <formula1>500000000</formula1>
    </dataValidation>
    <dataValidation imeMode="on" allowBlank="1" showInputMessage="1" showErrorMessage="1" prompt="複数は「・」" sqref="D8:G8" xr:uid="{00000000-0002-0000-0000-00000D000000}"/>
    <dataValidation imeMode="disabled" allowBlank="1" showInputMessage="1" showErrorMessage="1" prompt="例：090-1234-5678" sqref="H11:I11" xr:uid="{00000000-0002-0000-0000-00000E000000}"/>
    <dataValidation type="textLength" imeMode="on" operator="lessThanOrEqual" allowBlank="1" showInputMessage="1" showErrorMessage="1" error="字数オーバーです。_x000a_制限時数130字以内にしてください。" sqref="D47:G47" xr:uid="{00000000-0002-0000-0000-00000F000000}">
      <formula1>130</formula1>
    </dataValidation>
    <dataValidation type="textLength" imeMode="on" operator="lessThanOrEqual" allowBlank="1" showInputMessage="1" showErrorMessage="1" error="文字数オーバーです" prompt="最大5文字" sqref="I22:I39" xr:uid="{00000000-0002-0000-0000-000010000000}">
      <formula1>5</formula1>
    </dataValidation>
    <dataValidation type="list" errorStyle="warning" allowBlank="1" showInputMessage="1" showErrorMessage="1" error="リストに学校名がない場合は直接入力してください。" prompt="リストから選択" sqref="D4" xr:uid="{00000000-0002-0000-0000-000011000000}">
      <formula1>$A$4:$A$51</formula1>
    </dataValidation>
    <dataValidation type="list" allowBlank="1" showInputMessage="1" showErrorMessage="1" errorTitle="「選手」欄の氏名を先に入力してください" error="「選手」欄の氏名がプルダウンリストに対応しています。先に「選手」欄を入力してから選択してください。" prompt="リストから選択" sqref="D14" xr:uid="{00000000-0002-0000-0000-000012000000}">
      <formula1>$D$22:$D$39</formula1>
    </dataValidation>
    <dataValidation type="list" allowBlank="1" showInputMessage="1" showErrorMessage="1" sqref="H60:I60" xr:uid="{4B3BDB7D-1968-D045-B862-A9CAD0692F41}">
      <formula1>$A$60:$A$64</formula1>
    </dataValidation>
    <dataValidation type="textLength" imeMode="on" operator="lessThanOrEqual" allowBlank="1" showInputMessage="1" showErrorMessage="1" error="字数オーバーです。_x000a_制限時数160字以内にしてください。" sqref="D45:G45" xr:uid="{762AEF84-BECE-C34E-A77D-82DDE9A003AD}">
      <formula1>160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N38"/>
  <sheetViews>
    <sheetView showGridLines="0" view="pageBreakPreview" topLeftCell="A4" zoomScale="70" zoomScaleNormal="60" zoomScaleSheetLayoutView="70" workbookViewId="0">
      <selection activeCell="C33" sqref="C33:Z37"/>
    </sheetView>
  </sheetViews>
  <sheetFormatPr baseColWidth="10" defaultColWidth="2.1640625" defaultRowHeight="14"/>
  <sheetData>
    <row r="1" spans="1:66">
      <c r="A1" s="134"/>
      <c r="B1" s="134"/>
    </row>
    <row r="2" spans="1:6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 ht="12.75" customHeight="1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 ht="13.5" customHeight="1">
      <c r="A4" s="1"/>
      <c r="B4" s="1"/>
      <c r="C4" s="137" t="s">
        <v>98</v>
      </c>
      <c r="D4" s="133"/>
      <c r="E4" s="133"/>
      <c r="F4" s="133"/>
      <c r="G4" s="133"/>
      <c r="H4" s="1"/>
      <c r="I4" s="1"/>
      <c r="J4" s="1"/>
      <c r="K4" s="135" t="str">
        <f>IF(OR(入力シート!D4="",入力シート!E4=""),"学校名入力ミス",入力シート!$D$4&amp;入力シート!$E$4&amp;入力シート!$E$5)</f>
        <v>学校名入力ミス</v>
      </c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2"/>
      <c r="AM4" s="2"/>
      <c r="AN4" s="1"/>
      <c r="AO4" s="1"/>
      <c r="AP4" s="1"/>
      <c r="AQ4" s="1"/>
      <c r="AR4" s="1"/>
      <c r="AS4" s="138"/>
      <c r="AT4" s="138"/>
      <c r="AU4" s="138"/>
      <c r="AV4" s="138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1"/>
      <c r="B5" s="1"/>
      <c r="C5" s="133"/>
      <c r="D5" s="133"/>
      <c r="E5" s="133"/>
      <c r="F5" s="133"/>
      <c r="G5" s="133"/>
      <c r="H5" s="1"/>
      <c r="I5" s="1"/>
      <c r="J5" s="1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9" t="str">
        <f>IF(入力シート!D8="","校訓入力ミス",入力シート!D8)</f>
        <v>校訓入力ミス</v>
      </c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</row>
    <row r="6" spans="1:66">
      <c r="A6" s="1"/>
      <c r="B6" s="1"/>
      <c r="C6" s="133"/>
      <c r="D6" s="133"/>
      <c r="E6" s="133"/>
      <c r="F6" s="133"/>
      <c r="G6" s="133"/>
      <c r="H6" s="1"/>
      <c r="I6" s="1"/>
      <c r="J6" s="1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</row>
    <row r="7" spans="1:66" ht="13.5" customHeight="1">
      <c r="A7" s="1"/>
      <c r="B7" s="1"/>
      <c r="C7" s="133"/>
      <c r="D7" s="133"/>
      <c r="E7" s="133"/>
      <c r="F7" s="133"/>
      <c r="G7" s="133"/>
      <c r="H7" s="1"/>
      <c r="I7" s="1"/>
      <c r="J7" s="1"/>
      <c r="K7" s="141" t="str">
        <f>IF(入力シート!$D$6="","郵便番号入力ミス",IF(入力シート!$D$7="","住所入力ミス","所在地／　〒"&amp;入力シート!$D$6&amp;"  "&amp;入力シート!$D$7))</f>
        <v>郵便番号入力ミス</v>
      </c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2"/>
      <c r="AM7" s="2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</row>
    <row r="8" spans="1:6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</row>
    <row r="9" spans="1:6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1" spans="1:66" s="6" customFormat="1" ht="23.25" customHeight="1">
      <c r="A11" s="123" t="s">
        <v>68</v>
      </c>
      <c r="B11" s="123"/>
      <c r="C11" s="123"/>
      <c r="D11" s="123"/>
      <c r="E11" s="123" t="str">
        <f>IF(入力シート!$D$12="","入力ミス",入力シート!$D$12)</f>
        <v>入力ミス</v>
      </c>
      <c r="F11" s="123"/>
      <c r="G11" s="123"/>
      <c r="H11" s="123"/>
      <c r="I11" s="123"/>
      <c r="J11" s="123"/>
      <c r="K11" s="123" t="str">
        <f>IF(入力シート!D13="","","■コーチ")</f>
        <v/>
      </c>
      <c r="L11" s="123"/>
      <c r="M11" s="123"/>
      <c r="N11" s="123"/>
      <c r="R11" s="123" t="str">
        <f>IF(入力シート!D13="","",入力シート!D13)</f>
        <v/>
      </c>
      <c r="S11" s="123"/>
      <c r="T11" s="123"/>
      <c r="U11" s="123"/>
      <c r="V11" s="123"/>
      <c r="W11" s="123"/>
      <c r="AB11" s="124" t="s">
        <v>76</v>
      </c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6"/>
    </row>
    <row r="12" spans="1:66" s="7" customFormat="1" ht="23.25" customHeight="1">
      <c r="A12" s="136" t="s">
        <v>69</v>
      </c>
      <c r="B12" s="136"/>
      <c r="C12" s="136"/>
      <c r="D12" s="136"/>
      <c r="E12" s="136" t="str">
        <f>IF(入力シート!D14="","入力ミス",入力シート!D14)</f>
        <v>入力ミス</v>
      </c>
      <c r="F12" s="136"/>
      <c r="G12" s="136"/>
      <c r="H12" s="136"/>
      <c r="I12" s="136"/>
      <c r="J12" s="136"/>
      <c r="K12" s="136" t="str">
        <f>IF(入力シート!D15="","","■マネージャー")</f>
        <v/>
      </c>
      <c r="L12" s="136"/>
      <c r="M12" s="136"/>
      <c r="N12" s="136"/>
      <c r="O12" s="136"/>
      <c r="P12" s="136"/>
      <c r="Q12" s="136"/>
      <c r="R12" s="136" t="str">
        <f>IF(入力シート!D15="","",入力シート!D15)</f>
        <v/>
      </c>
      <c r="S12" s="136"/>
      <c r="T12" s="136"/>
      <c r="U12" s="136"/>
      <c r="V12" s="136"/>
      <c r="W12" s="136"/>
      <c r="AB12" s="127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9"/>
    </row>
    <row r="13" spans="1:66">
      <c r="A13" s="133" t="s">
        <v>120</v>
      </c>
      <c r="B13" s="133"/>
      <c r="C13" s="133"/>
      <c r="D13" s="133" t="s">
        <v>70</v>
      </c>
      <c r="E13" s="133"/>
      <c r="F13" s="133"/>
      <c r="G13" s="133"/>
      <c r="H13" s="133"/>
      <c r="I13" s="133"/>
      <c r="J13" s="133"/>
      <c r="K13" s="133"/>
      <c r="L13" s="133"/>
      <c r="M13" s="133" t="s">
        <v>71</v>
      </c>
      <c r="N13" s="133"/>
      <c r="O13" s="133"/>
      <c r="P13" s="133"/>
      <c r="Q13" s="133" t="s">
        <v>72</v>
      </c>
      <c r="R13" s="133"/>
      <c r="S13" s="133"/>
      <c r="T13" s="133"/>
      <c r="U13" s="133"/>
      <c r="V13" s="133" t="s">
        <v>73</v>
      </c>
      <c r="W13" s="133"/>
      <c r="X13" s="133"/>
      <c r="Y13" s="133"/>
      <c r="Z13" s="133"/>
      <c r="AB13" s="127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9"/>
    </row>
    <row r="14" spans="1:66" ht="17">
      <c r="A14" s="142" t="str">
        <f>IF(入力シート!C22="","",入力シート!C22)</f>
        <v/>
      </c>
      <c r="B14" s="142"/>
      <c r="C14" s="142"/>
      <c r="D14" s="143">
        <f>IF(入力シート!D22="",0,入力シート!D22)</f>
        <v>0</v>
      </c>
      <c r="E14" s="143"/>
      <c r="F14" s="143"/>
      <c r="G14" s="143"/>
      <c r="H14" s="143"/>
      <c r="I14" s="143"/>
      <c r="J14" s="143"/>
      <c r="K14" s="143"/>
      <c r="L14" s="143"/>
      <c r="M14" s="143">
        <f>IF(入力シート!E22="",0,入力シート!E22&amp;"年")</f>
        <v>0</v>
      </c>
      <c r="N14" s="143"/>
      <c r="O14" s="143"/>
      <c r="P14" s="143"/>
      <c r="Q14" s="144">
        <f>IF(入力シート!F22="",0,入力シート!F22&amp;"cm")</f>
        <v>0</v>
      </c>
      <c r="R14" s="144"/>
      <c r="S14" s="144"/>
      <c r="T14" s="144"/>
      <c r="U14" s="144"/>
      <c r="V14" s="144">
        <f>IF(入力シート!G22="",0,入力シート!G22&amp;"cm")</f>
        <v>0</v>
      </c>
      <c r="W14" s="144"/>
      <c r="X14" s="144"/>
      <c r="Y14" s="144"/>
      <c r="Z14" s="144"/>
      <c r="AB14" s="127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9"/>
    </row>
    <row r="15" spans="1:66" ht="17.25" customHeight="1">
      <c r="A15" s="142" t="str">
        <f>IF(入力シート!C23="","",入力シート!C23)</f>
        <v/>
      </c>
      <c r="B15" s="142"/>
      <c r="C15" s="142"/>
      <c r="D15" s="145">
        <f>IF(入力シート!D23="",0,入力シート!D23)</f>
        <v>0</v>
      </c>
      <c r="E15" s="145"/>
      <c r="F15" s="145"/>
      <c r="G15" s="145"/>
      <c r="H15" s="145"/>
      <c r="I15" s="145"/>
      <c r="J15" s="145"/>
      <c r="K15" s="145"/>
      <c r="L15" s="145"/>
      <c r="M15" s="143">
        <f>IF(入力シート!E23="",0,入力シート!E23&amp;"年")</f>
        <v>0</v>
      </c>
      <c r="N15" s="143"/>
      <c r="O15" s="143"/>
      <c r="P15" s="143"/>
      <c r="Q15" s="144">
        <f>IF(入力シート!F23="",0,入力シート!F23&amp;"cm")</f>
        <v>0</v>
      </c>
      <c r="R15" s="144"/>
      <c r="S15" s="144"/>
      <c r="T15" s="144"/>
      <c r="U15" s="144"/>
      <c r="V15" s="144">
        <f>IF(入力シート!G23="",0,入力シート!G23&amp;"cm")</f>
        <v>0</v>
      </c>
      <c r="W15" s="144"/>
      <c r="X15" s="144"/>
      <c r="Y15" s="144"/>
      <c r="Z15" s="144"/>
      <c r="AB15" s="127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9"/>
    </row>
    <row r="16" spans="1:66" ht="17.25" customHeight="1">
      <c r="A16" s="142" t="str">
        <f>IF(入力シート!C24="","",入力シート!C24)</f>
        <v/>
      </c>
      <c r="B16" s="142"/>
      <c r="C16" s="142"/>
      <c r="D16" s="145">
        <f>IF(入力シート!D24="",0,入力シート!D24)</f>
        <v>0</v>
      </c>
      <c r="E16" s="145"/>
      <c r="F16" s="145"/>
      <c r="G16" s="145"/>
      <c r="H16" s="145"/>
      <c r="I16" s="145"/>
      <c r="J16" s="145"/>
      <c r="K16" s="145"/>
      <c r="L16" s="145"/>
      <c r="M16" s="143">
        <f>IF(入力シート!E24="",0,入力シート!E24&amp;"年")</f>
        <v>0</v>
      </c>
      <c r="N16" s="143"/>
      <c r="O16" s="143"/>
      <c r="P16" s="143"/>
      <c r="Q16" s="144">
        <f>IF(入力シート!F24="",0,入力シート!F24&amp;"cm")</f>
        <v>0</v>
      </c>
      <c r="R16" s="144"/>
      <c r="S16" s="144"/>
      <c r="T16" s="144"/>
      <c r="U16" s="144"/>
      <c r="V16" s="144">
        <f>IF(入力シート!G24="",0,入力シート!G24&amp;"cm")</f>
        <v>0</v>
      </c>
      <c r="W16" s="144"/>
      <c r="X16" s="144"/>
      <c r="Y16" s="144"/>
      <c r="Z16" s="144"/>
      <c r="AB16" s="127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9"/>
    </row>
    <row r="17" spans="1:66" ht="17.25" customHeight="1">
      <c r="A17" s="142" t="str">
        <f>IF(入力シート!C25="","",入力シート!C25)</f>
        <v/>
      </c>
      <c r="B17" s="142"/>
      <c r="C17" s="142"/>
      <c r="D17" s="145">
        <f>IF(入力シート!D25="",0,入力シート!D25)</f>
        <v>0</v>
      </c>
      <c r="E17" s="145"/>
      <c r="F17" s="145"/>
      <c r="G17" s="145"/>
      <c r="H17" s="145"/>
      <c r="I17" s="145"/>
      <c r="J17" s="145"/>
      <c r="K17" s="145"/>
      <c r="L17" s="145"/>
      <c r="M17" s="143">
        <f>IF(入力シート!E25="",0,入力シート!E25&amp;"年")</f>
        <v>0</v>
      </c>
      <c r="N17" s="143"/>
      <c r="O17" s="143"/>
      <c r="P17" s="143"/>
      <c r="Q17" s="144">
        <f>IF(入力シート!F25="",0,入力シート!F25&amp;"cm")</f>
        <v>0</v>
      </c>
      <c r="R17" s="144"/>
      <c r="S17" s="144"/>
      <c r="T17" s="144"/>
      <c r="U17" s="144"/>
      <c r="V17" s="144">
        <f>IF(入力シート!G25="",0,入力シート!G25&amp;"cm")</f>
        <v>0</v>
      </c>
      <c r="W17" s="144"/>
      <c r="X17" s="144"/>
      <c r="Y17" s="144"/>
      <c r="Z17" s="144"/>
      <c r="AB17" s="127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9"/>
    </row>
    <row r="18" spans="1:66" ht="17.25" customHeight="1">
      <c r="A18" s="142" t="str">
        <f>IF(入力シート!C26="","",入力シート!C26)</f>
        <v/>
      </c>
      <c r="B18" s="142"/>
      <c r="C18" s="142"/>
      <c r="D18" s="145">
        <f>IF(入力シート!D26="",0,入力シート!D26)</f>
        <v>0</v>
      </c>
      <c r="E18" s="145"/>
      <c r="F18" s="145"/>
      <c r="G18" s="145"/>
      <c r="H18" s="145"/>
      <c r="I18" s="145"/>
      <c r="J18" s="145"/>
      <c r="K18" s="145"/>
      <c r="L18" s="145"/>
      <c r="M18" s="143">
        <f>IF(入力シート!E26="",0,入力シート!E26&amp;"年")</f>
        <v>0</v>
      </c>
      <c r="N18" s="143"/>
      <c r="O18" s="143"/>
      <c r="P18" s="143"/>
      <c r="Q18" s="144">
        <f>IF(入力シート!F26="",0,入力シート!F26&amp;"cm")</f>
        <v>0</v>
      </c>
      <c r="R18" s="144"/>
      <c r="S18" s="144"/>
      <c r="T18" s="144"/>
      <c r="U18" s="144"/>
      <c r="V18" s="144">
        <f>IF(入力シート!G26="",0,入力シート!G26&amp;"cm")</f>
        <v>0</v>
      </c>
      <c r="W18" s="144"/>
      <c r="X18" s="144"/>
      <c r="Y18" s="144"/>
      <c r="Z18" s="144"/>
      <c r="AB18" s="127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9"/>
    </row>
    <row r="19" spans="1:66" ht="17.25" customHeight="1">
      <c r="A19" s="142" t="str">
        <f>IF(入力シート!C27="","",入力シート!C27)</f>
        <v/>
      </c>
      <c r="B19" s="142"/>
      <c r="C19" s="142"/>
      <c r="D19" s="145">
        <f>IF(入力シート!D27="",0,入力シート!D27)</f>
        <v>0</v>
      </c>
      <c r="E19" s="145"/>
      <c r="F19" s="145"/>
      <c r="G19" s="145"/>
      <c r="H19" s="145"/>
      <c r="I19" s="145"/>
      <c r="J19" s="145"/>
      <c r="K19" s="145"/>
      <c r="L19" s="145"/>
      <c r="M19" s="143">
        <f>IF(入力シート!E27="",0,入力シート!E27&amp;"年")</f>
        <v>0</v>
      </c>
      <c r="N19" s="143"/>
      <c r="O19" s="143"/>
      <c r="P19" s="143"/>
      <c r="Q19" s="144">
        <f>IF(入力シート!F27="",0,入力シート!F27&amp;"cm")</f>
        <v>0</v>
      </c>
      <c r="R19" s="144"/>
      <c r="S19" s="144"/>
      <c r="T19" s="144"/>
      <c r="U19" s="144"/>
      <c r="V19" s="144">
        <f>IF(入力シート!G27="",0,入力シート!G27&amp;"cm")</f>
        <v>0</v>
      </c>
      <c r="W19" s="144"/>
      <c r="X19" s="144"/>
      <c r="Y19" s="144"/>
      <c r="Z19" s="144"/>
      <c r="AB19" s="127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9"/>
    </row>
    <row r="20" spans="1:66" ht="17.25" customHeight="1">
      <c r="A20" s="142" t="str">
        <f>IF(入力シート!C28="","",入力シート!C28)</f>
        <v/>
      </c>
      <c r="B20" s="142"/>
      <c r="C20" s="142"/>
      <c r="D20" s="145">
        <f>IF(入力シート!D28="",0,入力シート!D28)</f>
        <v>0</v>
      </c>
      <c r="E20" s="145"/>
      <c r="F20" s="145"/>
      <c r="G20" s="145"/>
      <c r="H20" s="145"/>
      <c r="I20" s="145"/>
      <c r="J20" s="145"/>
      <c r="K20" s="145"/>
      <c r="L20" s="145"/>
      <c r="M20" s="143">
        <f>IF(入力シート!E28="",0,入力シート!E28&amp;"年")</f>
        <v>0</v>
      </c>
      <c r="N20" s="143"/>
      <c r="O20" s="143"/>
      <c r="P20" s="143"/>
      <c r="Q20" s="144">
        <f>IF(入力シート!F28="",0,入力シート!F28&amp;"cm")</f>
        <v>0</v>
      </c>
      <c r="R20" s="144"/>
      <c r="S20" s="144"/>
      <c r="T20" s="144"/>
      <c r="U20" s="144"/>
      <c r="V20" s="144">
        <f>IF(入力シート!G28="",0,入力シート!G28&amp;"cm")</f>
        <v>0</v>
      </c>
      <c r="W20" s="144"/>
      <c r="X20" s="144"/>
      <c r="Y20" s="144"/>
      <c r="Z20" s="144"/>
      <c r="AB20" s="127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9"/>
    </row>
    <row r="21" spans="1:66" ht="17">
      <c r="A21" s="142" t="str">
        <f>IF(入力シート!C29="","",入力シート!C29)</f>
        <v/>
      </c>
      <c r="B21" s="142"/>
      <c r="C21" s="142"/>
      <c r="D21" s="145">
        <f>IF(入力シート!D29="",0,入力シート!D29)</f>
        <v>0</v>
      </c>
      <c r="E21" s="145"/>
      <c r="F21" s="145"/>
      <c r="G21" s="145"/>
      <c r="H21" s="145"/>
      <c r="I21" s="145"/>
      <c r="J21" s="145"/>
      <c r="K21" s="145"/>
      <c r="L21" s="145"/>
      <c r="M21" s="143">
        <f>IF(入力シート!E29="",0,入力シート!E29&amp;"年")</f>
        <v>0</v>
      </c>
      <c r="N21" s="143"/>
      <c r="O21" s="143"/>
      <c r="P21" s="143"/>
      <c r="Q21" s="144">
        <f>IF(入力シート!F29="",0,入力シート!F29&amp;"cm")</f>
        <v>0</v>
      </c>
      <c r="R21" s="144"/>
      <c r="S21" s="144"/>
      <c r="T21" s="144"/>
      <c r="U21" s="144"/>
      <c r="V21" s="144">
        <f>IF(入力シート!G29="",0,入力シート!G29&amp;"cm")</f>
        <v>0</v>
      </c>
      <c r="W21" s="144"/>
      <c r="X21" s="144"/>
      <c r="Y21" s="144"/>
      <c r="Z21" s="144"/>
      <c r="AB21" s="127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9"/>
    </row>
    <row r="22" spans="1:66" ht="17">
      <c r="A22" s="142" t="str">
        <f>IF(入力シート!C30="","",入力シート!C30)</f>
        <v/>
      </c>
      <c r="B22" s="142"/>
      <c r="C22" s="142"/>
      <c r="D22" s="145">
        <f>IF(入力シート!D30="",0,入力シート!D30)</f>
        <v>0</v>
      </c>
      <c r="E22" s="145"/>
      <c r="F22" s="145"/>
      <c r="G22" s="145"/>
      <c r="H22" s="145"/>
      <c r="I22" s="145"/>
      <c r="J22" s="145"/>
      <c r="K22" s="145"/>
      <c r="L22" s="145"/>
      <c r="M22" s="143">
        <f>IF(入力シート!E30="",0,入力シート!E30&amp;"年")</f>
        <v>0</v>
      </c>
      <c r="N22" s="143"/>
      <c r="O22" s="143"/>
      <c r="P22" s="143"/>
      <c r="Q22" s="144">
        <f>IF(入力シート!F30="",0,入力シート!F30&amp;"cm")</f>
        <v>0</v>
      </c>
      <c r="R22" s="144"/>
      <c r="S22" s="144"/>
      <c r="T22" s="144"/>
      <c r="U22" s="144"/>
      <c r="V22" s="144">
        <f>IF(入力シート!G30="",0,入力シート!G30&amp;"cm")</f>
        <v>0</v>
      </c>
      <c r="W22" s="144"/>
      <c r="X22" s="144"/>
      <c r="Y22" s="144"/>
      <c r="Z22" s="144"/>
      <c r="AB22" s="127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9"/>
    </row>
    <row r="23" spans="1:66" ht="17">
      <c r="A23" s="142" t="str">
        <f>IF(入力シート!C31="","",入力シート!C31)</f>
        <v/>
      </c>
      <c r="B23" s="142"/>
      <c r="C23" s="142"/>
      <c r="D23" s="145">
        <f>IF(入力シート!D31="",0,入力シート!D31)</f>
        <v>0</v>
      </c>
      <c r="E23" s="145"/>
      <c r="F23" s="145"/>
      <c r="G23" s="145"/>
      <c r="H23" s="145"/>
      <c r="I23" s="145"/>
      <c r="J23" s="145"/>
      <c r="K23" s="145"/>
      <c r="L23" s="145"/>
      <c r="M23" s="143">
        <f>IF(入力シート!E31="",0,入力シート!E31&amp;"年")</f>
        <v>0</v>
      </c>
      <c r="N23" s="143"/>
      <c r="O23" s="143"/>
      <c r="P23" s="143"/>
      <c r="Q23" s="144">
        <f>IF(入力シート!F31="",0,入力シート!F31&amp;"cm")</f>
        <v>0</v>
      </c>
      <c r="R23" s="144"/>
      <c r="S23" s="144"/>
      <c r="T23" s="144"/>
      <c r="U23" s="144"/>
      <c r="V23" s="144">
        <f>IF(入力シート!G31="",0,入力シート!G31&amp;"cm")</f>
        <v>0</v>
      </c>
      <c r="W23" s="144"/>
      <c r="X23" s="144"/>
      <c r="Y23" s="144"/>
      <c r="Z23" s="144"/>
      <c r="AB23" s="127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9"/>
    </row>
    <row r="24" spans="1:66" ht="17">
      <c r="A24" s="142" t="str">
        <f>IF(入力シート!C32="","",入力シート!C32)</f>
        <v/>
      </c>
      <c r="B24" s="142"/>
      <c r="C24" s="142"/>
      <c r="D24" s="145">
        <f>IF(入力シート!D32="",0,入力シート!D32)</f>
        <v>0</v>
      </c>
      <c r="E24" s="145"/>
      <c r="F24" s="145"/>
      <c r="G24" s="145"/>
      <c r="H24" s="145"/>
      <c r="I24" s="145"/>
      <c r="J24" s="145"/>
      <c r="K24" s="145"/>
      <c r="L24" s="145"/>
      <c r="M24" s="143">
        <f>IF(入力シート!E32="",0,入力シート!E32&amp;"年")</f>
        <v>0</v>
      </c>
      <c r="N24" s="143"/>
      <c r="O24" s="143"/>
      <c r="P24" s="143"/>
      <c r="Q24" s="144">
        <f>IF(入力シート!F32="",0,入力シート!F32&amp;"cm")</f>
        <v>0</v>
      </c>
      <c r="R24" s="144"/>
      <c r="S24" s="144"/>
      <c r="T24" s="144"/>
      <c r="U24" s="144"/>
      <c r="V24" s="144">
        <f>IF(入力シート!G32="",0,入力シート!G32&amp;"cm")</f>
        <v>0</v>
      </c>
      <c r="W24" s="144"/>
      <c r="X24" s="144"/>
      <c r="Y24" s="144"/>
      <c r="Z24" s="144"/>
      <c r="AB24" s="127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9"/>
    </row>
    <row r="25" spans="1:66" ht="17">
      <c r="A25" s="142" t="str">
        <f>IF(入力シート!C33="","",入力シート!C33)</f>
        <v/>
      </c>
      <c r="B25" s="142"/>
      <c r="C25" s="142"/>
      <c r="D25" s="145">
        <f>IF(入力シート!D33="",0,入力シート!D33)</f>
        <v>0</v>
      </c>
      <c r="E25" s="145"/>
      <c r="F25" s="145"/>
      <c r="G25" s="145"/>
      <c r="H25" s="145"/>
      <c r="I25" s="145"/>
      <c r="J25" s="145"/>
      <c r="K25" s="145"/>
      <c r="L25" s="145"/>
      <c r="M25" s="143">
        <f>IF(入力シート!E33="",0,入力シート!E33&amp;"年")</f>
        <v>0</v>
      </c>
      <c r="N25" s="143"/>
      <c r="O25" s="143"/>
      <c r="P25" s="143"/>
      <c r="Q25" s="144">
        <f>IF(入力シート!F33="",0,入力シート!F33&amp;"cm")</f>
        <v>0</v>
      </c>
      <c r="R25" s="144"/>
      <c r="S25" s="144"/>
      <c r="T25" s="144"/>
      <c r="U25" s="144"/>
      <c r="V25" s="144">
        <f>IF(入力シート!G33="",0,入力シート!G33&amp;"cm")</f>
        <v>0</v>
      </c>
      <c r="W25" s="144"/>
      <c r="X25" s="144"/>
      <c r="Y25" s="144"/>
      <c r="Z25" s="144"/>
      <c r="AB25" s="127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9"/>
    </row>
    <row r="26" spans="1:66" ht="17">
      <c r="A26" s="142" t="str">
        <f>IF(入力シート!C34="","",入力シート!C34)</f>
        <v/>
      </c>
      <c r="B26" s="142"/>
      <c r="C26" s="142"/>
      <c r="D26" s="145">
        <f>IF(入力シート!D34="",0,入力シート!D34)</f>
        <v>0</v>
      </c>
      <c r="E26" s="145"/>
      <c r="F26" s="145"/>
      <c r="G26" s="145"/>
      <c r="H26" s="145"/>
      <c r="I26" s="145"/>
      <c r="J26" s="145"/>
      <c r="K26" s="145"/>
      <c r="L26" s="145"/>
      <c r="M26" s="143">
        <f>IF(入力シート!E34="",0,入力シート!E34&amp;"年")</f>
        <v>0</v>
      </c>
      <c r="N26" s="143"/>
      <c r="O26" s="143"/>
      <c r="P26" s="143"/>
      <c r="Q26" s="144">
        <f>IF(入力シート!F34="",0,入力シート!F34&amp;"cm")</f>
        <v>0</v>
      </c>
      <c r="R26" s="144"/>
      <c r="S26" s="144"/>
      <c r="T26" s="144"/>
      <c r="U26" s="144"/>
      <c r="V26" s="144">
        <f>IF(入力シート!G34="",0,入力シート!G34&amp;"cm")</f>
        <v>0</v>
      </c>
      <c r="W26" s="144"/>
      <c r="X26" s="144"/>
      <c r="Y26" s="144"/>
      <c r="Z26" s="144"/>
      <c r="AB26" s="127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9"/>
    </row>
    <row r="27" spans="1:66" ht="17">
      <c r="A27" s="142" t="str">
        <f>IF(入力シート!C35="","",入力シート!C35)</f>
        <v/>
      </c>
      <c r="B27" s="142"/>
      <c r="C27" s="142"/>
      <c r="D27" s="145">
        <f>IF(入力シート!D35="",0,入力シート!D35)</f>
        <v>0</v>
      </c>
      <c r="E27" s="145"/>
      <c r="F27" s="145"/>
      <c r="G27" s="145"/>
      <c r="H27" s="145"/>
      <c r="I27" s="145"/>
      <c r="J27" s="145"/>
      <c r="K27" s="145"/>
      <c r="L27" s="145"/>
      <c r="M27" s="143">
        <f>IF(入力シート!E35="",0,入力シート!E35&amp;"年")</f>
        <v>0</v>
      </c>
      <c r="N27" s="143"/>
      <c r="O27" s="143"/>
      <c r="P27" s="143"/>
      <c r="Q27" s="144">
        <f>IF(入力シート!F35="",0,入力シート!F35&amp;"cm")</f>
        <v>0</v>
      </c>
      <c r="R27" s="144"/>
      <c r="S27" s="144"/>
      <c r="T27" s="144"/>
      <c r="U27" s="144"/>
      <c r="V27" s="144">
        <f>IF(入力シート!G35="",0,入力シート!G35&amp;"cm")</f>
        <v>0</v>
      </c>
      <c r="W27" s="144"/>
      <c r="X27" s="144"/>
      <c r="Y27" s="144"/>
      <c r="Z27" s="144"/>
      <c r="AB27" s="127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9"/>
    </row>
    <row r="28" spans="1:66" ht="17">
      <c r="A28" s="142" t="str">
        <f>IF(入力シート!C36="","",入力シート!C36)</f>
        <v/>
      </c>
      <c r="B28" s="142"/>
      <c r="C28" s="142"/>
      <c r="D28" s="145">
        <f>IF(入力シート!D36="",0,入力シート!D36)</f>
        <v>0</v>
      </c>
      <c r="E28" s="145"/>
      <c r="F28" s="145"/>
      <c r="G28" s="145"/>
      <c r="H28" s="145"/>
      <c r="I28" s="145"/>
      <c r="J28" s="145"/>
      <c r="K28" s="145"/>
      <c r="L28" s="145"/>
      <c r="M28" s="143">
        <f>IF(入力シート!E36="",0,入力シート!E36&amp;"年")</f>
        <v>0</v>
      </c>
      <c r="N28" s="143"/>
      <c r="O28" s="143"/>
      <c r="P28" s="143"/>
      <c r="Q28" s="144">
        <f>IF(入力シート!F36="",0,入力シート!F36&amp;"cm")</f>
        <v>0</v>
      </c>
      <c r="R28" s="144"/>
      <c r="S28" s="144"/>
      <c r="T28" s="144"/>
      <c r="U28" s="144"/>
      <c r="V28" s="144">
        <f>IF(入力シート!G36="",0,入力シート!G36&amp;"cm")</f>
        <v>0</v>
      </c>
      <c r="W28" s="144"/>
      <c r="X28" s="144"/>
      <c r="Y28" s="144"/>
      <c r="Z28" s="144"/>
      <c r="AB28" s="127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9"/>
    </row>
    <row r="29" spans="1:66" ht="17">
      <c r="A29" s="142" t="str">
        <f>IF(入力シート!C37="","",入力シート!C37)</f>
        <v/>
      </c>
      <c r="B29" s="142"/>
      <c r="C29" s="142"/>
      <c r="D29" s="145">
        <f>IF(入力シート!D37="",0,入力シート!D37)</f>
        <v>0</v>
      </c>
      <c r="E29" s="145"/>
      <c r="F29" s="145"/>
      <c r="G29" s="145"/>
      <c r="H29" s="145"/>
      <c r="I29" s="145"/>
      <c r="J29" s="145"/>
      <c r="K29" s="145"/>
      <c r="L29" s="145"/>
      <c r="M29" s="143">
        <f>IF(入力シート!E37="",0,入力シート!E37&amp;"年")</f>
        <v>0</v>
      </c>
      <c r="N29" s="143"/>
      <c r="O29" s="143"/>
      <c r="P29" s="143"/>
      <c r="Q29" s="144">
        <f>IF(入力シート!F37="",0,入力シート!F37&amp;"cm")</f>
        <v>0</v>
      </c>
      <c r="R29" s="144"/>
      <c r="S29" s="144"/>
      <c r="T29" s="144"/>
      <c r="U29" s="144"/>
      <c r="V29" s="144">
        <f>IF(入力シート!G37="",0,入力シート!G37&amp;"cm")</f>
        <v>0</v>
      </c>
      <c r="W29" s="144"/>
      <c r="X29" s="144"/>
      <c r="Y29" s="144"/>
      <c r="Z29" s="144"/>
      <c r="AB29" s="127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9"/>
    </row>
    <row r="30" spans="1:66" ht="17">
      <c r="A30" s="142" t="str">
        <f>IF(入力シート!C38="","",入力シート!C38)</f>
        <v/>
      </c>
      <c r="B30" s="142"/>
      <c r="C30" s="142"/>
      <c r="D30" s="145">
        <f>IF(入力シート!D38="",0,入力シート!D38)</f>
        <v>0</v>
      </c>
      <c r="E30" s="145"/>
      <c r="F30" s="145"/>
      <c r="G30" s="145"/>
      <c r="H30" s="145"/>
      <c r="I30" s="145"/>
      <c r="J30" s="145"/>
      <c r="K30" s="145"/>
      <c r="L30" s="145"/>
      <c r="M30" s="143">
        <f>IF(入力シート!E38="",0,入力シート!E38&amp;"年")</f>
        <v>0</v>
      </c>
      <c r="N30" s="143"/>
      <c r="O30" s="143"/>
      <c r="P30" s="143"/>
      <c r="Q30" s="144">
        <f>IF(入力シート!F38="",0,入力シート!F38&amp;"cm")</f>
        <v>0</v>
      </c>
      <c r="R30" s="144"/>
      <c r="S30" s="144"/>
      <c r="T30" s="144"/>
      <c r="U30" s="144"/>
      <c r="V30" s="144">
        <f>IF(入力シート!G38="",0,入力シート!G38&amp;"cm")</f>
        <v>0</v>
      </c>
      <c r="W30" s="144"/>
      <c r="X30" s="144"/>
      <c r="Y30" s="144"/>
      <c r="Z30" s="144"/>
      <c r="AB30" s="127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9"/>
    </row>
    <row r="31" spans="1:66" ht="17">
      <c r="A31" s="142" t="str">
        <f>IF(入力シート!C39="","",入力シート!C39)</f>
        <v/>
      </c>
      <c r="B31" s="142"/>
      <c r="C31" s="142"/>
      <c r="D31" s="145">
        <f>IF(入力シート!D39="",0,入力シート!D39)</f>
        <v>0</v>
      </c>
      <c r="E31" s="145"/>
      <c r="F31" s="145"/>
      <c r="G31" s="145"/>
      <c r="H31" s="145"/>
      <c r="I31" s="145"/>
      <c r="J31" s="145"/>
      <c r="K31" s="145"/>
      <c r="L31" s="145"/>
      <c r="M31" s="143">
        <f>IF(入力シート!E39="",0,入力シート!E39&amp;"年")</f>
        <v>0</v>
      </c>
      <c r="N31" s="143"/>
      <c r="O31" s="143"/>
      <c r="P31" s="143"/>
      <c r="Q31" s="144">
        <f>IF(入力シート!F39="",0,入力シート!F39&amp;"cm")</f>
        <v>0</v>
      </c>
      <c r="R31" s="144"/>
      <c r="S31" s="144"/>
      <c r="T31" s="144"/>
      <c r="U31" s="144"/>
      <c r="V31" s="144">
        <f>IF(入力シート!G39="",0,入力シート!G39&amp;"cm")</f>
        <v>0</v>
      </c>
      <c r="W31" s="144"/>
      <c r="X31" s="144"/>
      <c r="Y31" s="144"/>
      <c r="Z31" s="144"/>
      <c r="AB31" s="130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2"/>
    </row>
    <row r="33" spans="1:66">
      <c r="A33" s="149" t="s">
        <v>74</v>
      </c>
      <c r="B33" s="149"/>
      <c r="C33" s="148" t="str">
        <f>IF(入力シート!D45="","未入力",入力シート!D45)</f>
        <v>未入力</v>
      </c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B33" s="146" t="s">
        <v>75</v>
      </c>
      <c r="AC33" s="146"/>
      <c r="AD33" s="148" t="str">
        <f>IF(入力シート!D47="","未入力",入力シート!D47)</f>
        <v>未入力</v>
      </c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</row>
    <row r="34" spans="1:66">
      <c r="A34" s="149"/>
      <c r="B34" s="149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B34" s="146"/>
      <c r="AC34" s="146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</row>
    <row r="35" spans="1:66">
      <c r="A35" s="149"/>
      <c r="B35" s="149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B35" s="146"/>
      <c r="AC35" s="146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</row>
    <row r="36" spans="1:66">
      <c r="A36" s="149"/>
      <c r="B36" s="149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B36" s="146"/>
      <c r="AC36" s="146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</row>
    <row r="37" spans="1:66">
      <c r="A37" s="149"/>
      <c r="B37" s="149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B37" s="146"/>
      <c r="AC37" s="146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</row>
    <row r="38" spans="1:66">
      <c r="A38" s="149"/>
      <c r="B38" s="149"/>
      <c r="C38" s="147" t="str">
        <f>IF(入力シート!D14="","「主将」 未入力",IF(入力シート!$I$44="",入力シート!D14&amp;"  主将","選手代表　"&amp;入力シート!$I$44))</f>
        <v>「主将」 未入力</v>
      </c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B38" s="146"/>
      <c r="AC38" s="146"/>
      <c r="AD38" s="147" t="str">
        <f>IF(OR(入力シート!D4="",入力シート!E4=""),"「学校名」　未入力",IF(入力シート!D11="","「学校長」　未入力",入力シート!D4&amp;入力シート!E4&amp;"  "&amp;入力シート!D11&amp;"　校長"))</f>
        <v>「学校名」　未入力</v>
      </c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</row>
  </sheetData>
  <sheetProtection selectLockedCells="1" selectUnlockedCells="1"/>
  <mergeCells count="116">
    <mergeCell ref="A25:C25"/>
    <mergeCell ref="C38:Z38"/>
    <mergeCell ref="AD38:BN38"/>
    <mergeCell ref="A30:C30"/>
    <mergeCell ref="D30:L30"/>
    <mergeCell ref="M30:P30"/>
    <mergeCell ref="Q30:U30"/>
    <mergeCell ref="V30:Z30"/>
    <mergeCell ref="A31:C31"/>
    <mergeCell ref="D31:L31"/>
    <mergeCell ref="D25:L25"/>
    <mergeCell ref="M25:P25"/>
    <mergeCell ref="Q25:U25"/>
    <mergeCell ref="V25:Z25"/>
    <mergeCell ref="M29:P29"/>
    <mergeCell ref="AD33:BN37"/>
    <mergeCell ref="Q27:U27"/>
    <mergeCell ref="V27:Z27"/>
    <mergeCell ref="Q29:U29"/>
    <mergeCell ref="V29:Z29"/>
    <mergeCell ref="A29:C29"/>
    <mergeCell ref="D29:L29"/>
    <mergeCell ref="A33:B38"/>
    <mergeCell ref="C33:Z37"/>
    <mergeCell ref="AB33:AC38"/>
    <mergeCell ref="M31:P31"/>
    <mergeCell ref="Q31:U31"/>
    <mergeCell ref="V31:Z31"/>
    <mergeCell ref="A26:C26"/>
    <mergeCell ref="D26:L26"/>
    <mergeCell ref="M26:P26"/>
    <mergeCell ref="Q26:U26"/>
    <mergeCell ref="V26:Z26"/>
    <mergeCell ref="A27:C27"/>
    <mergeCell ref="D27:L27"/>
    <mergeCell ref="M27:P27"/>
    <mergeCell ref="A28:C28"/>
    <mergeCell ref="D28:L28"/>
    <mergeCell ref="M28:P28"/>
    <mergeCell ref="Q28:U28"/>
    <mergeCell ref="V28:Z28"/>
    <mergeCell ref="A23:C23"/>
    <mergeCell ref="D23:L23"/>
    <mergeCell ref="M23:P23"/>
    <mergeCell ref="Q23:U23"/>
    <mergeCell ref="V23:Z23"/>
    <mergeCell ref="A24:C24"/>
    <mergeCell ref="D24:L24"/>
    <mergeCell ref="M24:P24"/>
    <mergeCell ref="Q24:U24"/>
    <mergeCell ref="V24:Z24"/>
    <mergeCell ref="A21:C21"/>
    <mergeCell ref="D21:L21"/>
    <mergeCell ref="M21:P21"/>
    <mergeCell ref="Q21:U21"/>
    <mergeCell ref="V21:Z21"/>
    <mergeCell ref="A22:C22"/>
    <mergeCell ref="D22:L22"/>
    <mergeCell ref="M22:P22"/>
    <mergeCell ref="Q22:U22"/>
    <mergeCell ref="V22:Z22"/>
    <mergeCell ref="A19:C19"/>
    <mergeCell ref="D19:L19"/>
    <mergeCell ref="M19:P19"/>
    <mergeCell ref="Q19:U19"/>
    <mergeCell ref="V19:Z19"/>
    <mergeCell ref="A20:C20"/>
    <mergeCell ref="D20:L20"/>
    <mergeCell ref="M20:P20"/>
    <mergeCell ref="Q20:U20"/>
    <mergeCell ref="V20:Z20"/>
    <mergeCell ref="A17:C17"/>
    <mergeCell ref="D17:L17"/>
    <mergeCell ref="M17:P17"/>
    <mergeCell ref="Q17:U17"/>
    <mergeCell ref="V17:Z17"/>
    <mergeCell ref="A18:C18"/>
    <mergeCell ref="D18:L18"/>
    <mergeCell ref="M18:P18"/>
    <mergeCell ref="Q18:U18"/>
    <mergeCell ref="V18:Z18"/>
    <mergeCell ref="Q13:U13"/>
    <mergeCell ref="A15:C15"/>
    <mergeCell ref="D15:L15"/>
    <mergeCell ref="M15:P15"/>
    <mergeCell ref="Q15:U15"/>
    <mergeCell ref="V15:Z15"/>
    <mergeCell ref="A16:C16"/>
    <mergeCell ref="D16:L16"/>
    <mergeCell ref="M16:P16"/>
    <mergeCell ref="Q16:U16"/>
    <mergeCell ref="V16:Z16"/>
    <mergeCell ref="K11:N11"/>
    <mergeCell ref="R11:W11"/>
    <mergeCell ref="AB11:BN31"/>
    <mergeCell ref="A13:C13"/>
    <mergeCell ref="D13:L13"/>
    <mergeCell ref="A1:B1"/>
    <mergeCell ref="K4:AK6"/>
    <mergeCell ref="V13:Z13"/>
    <mergeCell ref="R12:W12"/>
    <mergeCell ref="C4:G7"/>
    <mergeCell ref="AS4:AV4"/>
    <mergeCell ref="AL5:BN6"/>
    <mergeCell ref="K7:AK7"/>
    <mergeCell ref="A11:D11"/>
    <mergeCell ref="E11:J11"/>
    <mergeCell ref="A14:C14"/>
    <mergeCell ref="D14:L14"/>
    <mergeCell ref="M14:P14"/>
    <mergeCell ref="Q14:U14"/>
    <mergeCell ref="V14:Z14"/>
    <mergeCell ref="A12:D12"/>
    <mergeCell ref="E12:J12"/>
    <mergeCell ref="K12:Q12"/>
    <mergeCell ref="M13:P13"/>
  </mergeCells>
  <phoneticPr fontId="1"/>
  <conditionalFormatting sqref="A14:C31">
    <cfRule type="cellIs" dxfId="20" priority="11" operator="between">
      <formula>1</formula>
      <formula>18</formula>
    </cfRule>
  </conditionalFormatting>
  <conditionalFormatting sqref="C33:Z38 AD33:BN38">
    <cfRule type="containsText" dxfId="19" priority="4" operator="containsText" text="未入力">
      <formula>NOT(ISERROR(SEARCH("未入力",C33)))</formula>
    </cfRule>
  </conditionalFormatting>
  <conditionalFormatting sqref="D14:L31">
    <cfRule type="cellIs" dxfId="18" priority="9" operator="greaterThan">
      <formula>0</formula>
    </cfRule>
  </conditionalFormatting>
  <conditionalFormatting sqref="K4:AK6">
    <cfRule type="containsText" dxfId="17" priority="18" operator="containsText" text="学校名入力ミス">
      <formula>NOT(ISERROR(SEARCH("学校名入力ミス",K4)))</formula>
    </cfRule>
    <cfRule type="containsText" dxfId="16" priority="20" operator="containsText" text="学校名が未入力です">
      <formula>NOT(ISERROR(SEARCH("学校名が未入力です",K4)))</formula>
    </cfRule>
  </conditionalFormatting>
  <conditionalFormatting sqref="K7:AK7 E11:J12">
    <cfRule type="containsText" dxfId="15" priority="17" operator="containsText" text="入力ミス">
      <formula>NOT(ISERROR(SEARCH("入力ミス",E7)))</formula>
    </cfRule>
  </conditionalFormatting>
  <conditionalFormatting sqref="M14:Z31">
    <cfRule type="cellIs" dxfId="14" priority="1" operator="greaterThan">
      <formula>0</formula>
    </cfRule>
  </conditionalFormatting>
  <conditionalFormatting sqref="AL5:BN6">
    <cfRule type="containsText" dxfId="13" priority="19" operator="containsText" text="校訓入力ミス">
      <formula>NOT(ISERROR(SEARCH("校訓入力ミス",AL5)))</formula>
    </cfRule>
    <cfRule type="containsText" dxfId="12" priority="21" operator="containsText" text="校訓が未入力です">
      <formula>NOT(ISERROR(SEARCH("校訓が未入力です",AL5)))</formula>
    </cfRule>
  </conditionalFormatting>
  <dataValidations count="1">
    <dataValidation imeMode="off" allowBlank="1" showInputMessage="1" showErrorMessage="1" sqref="M14:P31" xr:uid="{00000000-0002-0000-0100-000000000000}"/>
  </dataValidations>
  <printOptions horizontalCentered="1" vertic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BN48"/>
  <sheetViews>
    <sheetView showGridLines="0" zoomScale="108" zoomScaleNormal="60" zoomScaleSheetLayoutView="70" workbookViewId="0">
      <selection activeCell="V19" sqref="V19:Z19"/>
    </sheetView>
  </sheetViews>
  <sheetFormatPr baseColWidth="10" defaultColWidth="2.1640625" defaultRowHeight="14"/>
  <sheetData>
    <row r="1" spans="1:66">
      <c r="A1" s="134"/>
      <c r="B1" s="134"/>
    </row>
    <row r="2" spans="1:6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 ht="12.75" customHeight="1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 ht="13.5" customHeight="1">
      <c r="A4" s="1"/>
      <c r="B4" s="1"/>
      <c r="C4" s="137" t="s">
        <v>98</v>
      </c>
      <c r="D4" s="133"/>
      <c r="E4" s="133"/>
      <c r="F4" s="133"/>
      <c r="G4" s="133"/>
      <c r="H4" s="1"/>
      <c r="I4" s="1"/>
      <c r="J4" s="1"/>
      <c r="K4" s="135" t="str">
        <f>IF(OR(入力シート!D4="",入力シート!E4=""),"学校名入力ミス",入力シート!$D$4&amp;入力シート!$E$4&amp;入力シート!$E$5)</f>
        <v>学校名入力ミス</v>
      </c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2"/>
      <c r="AM4" s="2"/>
      <c r="AN4" s="1"/>
      <c r="AO4" s="1"/>
      <c r="AP4" s="1"/>
      <c r="AQ4" s="1"/>
      <c r="AR4" s="1"/>
      <c r="AS4" s="138"/>
      <c r="AT4" s="138"/>
      <c r="AU4" s="138"/>
      <c r="AV4" s="138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1"/>
      <c r="B5" s="1"/>
      <c r="C5" s="133"/>
      <c r="D5" s="133"/>
      <c r="E5" s="133"/>
      <c r="F5" s="133"/>
      <c r="G5" s="133"/>
      <c r="H5" s="1"/>
      <c r="I5" s="1"/>
      <c r="J5" s="1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9" t="str">
        <f>IF(入力シート!D8="","校訓入力ミス",入力シート!D8)</f>
        <v>校訓入力ミス</v>
      </c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</row>
    <row r="6" spans="1:66">
      <c r="A6" s="1"/>
      <c r="B6" s="1"/>
      <c r="C6" s="133"/>
      <c r="D6" s="133"/>
      <c r="E6" s="133"/>
      <c r="F6" s="133"/>
      <c r="G6" s="133"/>
      <c r="H6" s="1"/>
      <c r="I6" s="1"/>
      <c r="J6" s="1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</row>
    <row r="7" spans="1:66" ht="13.5" customHeight="1">
      <c r="A7" s="1"/>
      <c r="B7" s="1"/>
      <c r="C7" s="133"/>
      <c r="D7" s="133"/>
      <c r="E7" s="133"/>
      <c r="F7" s="133"/>
      <c r="G7" s="133"/>
      <c r="H7" s="1"/>
      <c r="I7" s="1"/>
      <c r="J7" s="1"/>
      <c r="K7" s="141" t="str">
        <f>IF(入力シート!$D$6="","郵便番号入力ミス",IF(入力シート!$D$7="","住所入力ミス","所在地／　〒"&amp;入力シート!$D$6&amp;"  "&amp;入力シート!$D$7))</f>
        <v>郵便番号入力ミス</v>
      </c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2"/>
      <c r="AM7" s="2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</row>
    <row r="8" spans="1:6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</row>
    <row r="9" spans="1:6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1" spans="1:66">
      <c r="A11" s="153" t="s">
        <v>68</v>
      </c>
      <c r="B11" s="153"/>
      <c r="C11" s="153"/>
      <c r="D11" s="153"/>
      <c r="E11" s="153" t="str">
        <f>IF(入力シート!$D$12="","入力ミス",入力シート!$D$12)</f>
        <v>入力ミス</v>
      </c>
      <c r="F11" s="153"/>
      <c r="G11" s="153"/>
      <c r="H11" s="153"/>
      <c r="I11" s="153"/>
      <c r="J11" s="153"/>
      <c r="N11" s="153" t="s">
        <v>69</v>
      </c>
      <c r="O11" s="153"/>
      <c r="P11" s="153"/>
      <c r="Q11" s="153"/>
      <c r="R11" s="153" t="str">
        <f>IF(入力シート!D14="","入力ミス",入力シート!D14)</f>
        <v>入力ミス</v>
      </c>
      <c r="S11" s="153"/>
      <c r="T11" s="153"/>
      <c r="U11" s="153"/>
      <c r="V11" s="153"/>
      <c r="W11" s="153"/>
      <c r="AA11" s="153" t="str">
        <f>IF(入力シート!D13="","","■コーチ")</f>
        <v/>
      </c>
      <c r="AB11" s="153"/>
      <c r="AC11" s="153"/>
      <c r="AD11" s="153"/>
      <c r="AE11" s="153" t="str">
        <f>IF(入力シート!D13="","",入力シート!D13)</f>
        <v/>
      </c>
      <c r="AF11" s="153"/>
      <c r="AG11" s="153"/>
      <c r="AH11" s="153"/>
      <c r="AI11" s="153"/>
      <c r="AJ11" s="153"/>
      <c r="AO11" s="153" t="str">
        <f>IF(入力シート!D15="","","■マネージャー")</f>
        <v/>
      </c>
      <c r="AP11" s="153"/>
      <c r="AQ11" s="153"/>
      <c r="AR11" s="153"/>
      <c r="AS11" s="153"/>
      <c r="AT11" s="153"/>
      <c r="AU11" s="153"/>
      <c r="AV11" s="153" t="str">
        <f>IF(入力シート!D15="","",入力シート!D15)</f>
        <v/>
      </c>
      <c r="AW11" s="153"/>
      <c r="AX11" s="153"/>
      <c r="AY11" s="153"/>
      <c r="AZ11" s="153"/>
      <c r="BA11" s="153"/>
    </row>
    <row r="12" spans="1:66" s="7" customFormat="1" ht="9.75" customHeight="1"/>
    <row r="13" spans="1:66">
      <c r="A13" s="133" t="s">
        <v>120</v>
      </c>
      <c r="B13" s="133"/>
      <c r="C13" s="133"/>
      <c r="D13" s="133" t="s">
        <v>70</v>
      </c>
      <c r="E13" s="133"/>
      <c r="F13" s="133"/>
      <c r="G13" s="133"/>
      <c r="H13" s="133"/>
      <c r="I13" s="133"/>
      <c r="J13" s="133"/>
      <c r="K13" s="133"/>
      <c r="L13" s="133"/>
      <c r="M13" s="133" t="s">
        <v>71</v>
      </c>
      <c r="N13" s="133"/>
      <c r="O13" s="133"/>
      <c r="P13" s="133"/>
      <c r="Q13" s="133" t="s">
        <v>72</v>
      </c>
      <c r="R13" s="133"/>
      <c r="S13" s="133"/>
      <c r="T13" s="133"/>
      <c r="U13" s="133"/>
      <c r="V13" s="133" t="s">
        <v>73</v>
      </c>
      <c r="W13" s="133"/>
      <c r="X13" s="133"/>
      <c r="Y13" s="133"/>
      <c r="Z13" s="133"/>
      <c r="AA13" s="133" t="s">
        <v>121</v>
      </c>
      <c r="AB13" s="133"/>
      <c r="AC13" s="133"/>
      <c r="AD13" s="133"/>
      <c r="AE13" s="133"/>
      <c r="AF13" s="133"/>
      <c r="AI13" s="158" t="str">
        <f>IF(AI14="","","番号")</f>
        <v/>
      </c>
      <c r="AJ13" s="158"/>
      <c r="AK13" s="158"/>
      <c r="AL13" s="158" t="str">
        <f>IF(AL14=0,"","氏　　名")</f>
        <v/>
      </c>
      <c r="AM13" s="158"/>
      <c r="AN13" s="158"/>
      <c r="AO13" s="158"/>
      <c r="AP13" s="158"/>
      <c r="AQ13" s="158"/>
      <c r="AR13" s="158"/>
      <c r="AS13" s="158"/>
      <c r="AT13" s="158"/>
      <c r="AU13" s="158" t="str">
        <f>IF(AU14=0,"","学年")</f>
        <v/>
      </c>
      <c r="AV13" s="158"/>
      <c r="AW13" s="158"/>
      <c r="AX13" s="158"/>
      <c r="AY13" s="158" t="str">
        <f>IF(AY14=0,"","身長")</f>
        <v/>
      </c>
      <c r="AZ13" s="158"/>
      <c r="BA13" s="158"/>
      <c r="BB13" s="158"/>
      <c r="BC13" s="158"/>
      <c r="BD13" s="158" t="str">
        <f>IF(BD14=0,"","最高到達点")</f>
        <v/>
      </c>
      <c r="BE13" s="158"/>
      <c r="BF13" s="158"/>
      <c r="BG13" s="158"/>
      <c r="BH13" s="158"/>
      <c r="BI13" s="158" t="str">
        <f>IF(BI14=0,"","出身中学")</f>
        <v/>
      </c>
      <c r="BJ13" s="158"/>
      <c r="BK13" s="158"/>
      <c r="BL13" s="158"/>
      <c r="BM13" s="158"/>
      <c r="BN13" s="158"/>
    </row>
    <row r="14" spans="1:66" ht="16">
      <c r="A14" s="154" t="str">
        <f>IF(入力シート!C22="","",入力シート!C22)</f>
        <v/>
      </c>
      <c r="B14" s="154"/>
      <c r="C14" s="154"/>
      <c r="D14" s="155">
        <f>IF(入力シート!D22="",0,入力シート!D22)</f>
        <v>0</v>
      </c>
      <c r="E14" s="155"/>
      <c r="F14" s="155"/>
      <c r="G14" s="155"/>
      <c r="H14" s="155"/>
      <c r="I14" s="155"/>
      <c r="J14" s="155"/>
      <c r="K14" s="155"/>
      <c r="L14" s="155"/>
      <c r="M14" s="155">
        <f>IF(入力シート!E22="",0,入力シート!E22&amp;"年")</f>
        <v>0</v>
      </c>
      <c r="N14" s="155"/>
      <c r="O14" s="155"/>
      <c r="P14" s="155"/>
      <c r="Q14" s="156">
        <f>IF(入力シート!F22="",0,入力シート!F22&amp;"cm")</f>
        <v>0</v>
      </c>
      <c r="R14" s="156"/>
      <c r="S14" s="156"/>
      <c r="T14" s="156"/>
      <c r="U14" s="156"/>
      <c r="V14" s="156">
        <f>IF(入力シート!G22="",0,入力シート!G22&amp;"cm")</f>
        <v>0</v>
      </c>
      <c r="W14" s="156"/>
      <c r="X14" s="156"/>
      <c r="Y14" s="156"/>
      <c r="Z14" s="156"/>
      <c r="AA14" s="157">
        <f>IF(入力シート!I22="",0,入力シート!I22)</f>
        <v>0</v>
      </c>
      <c r="AB14" s="157"/>
      <c r="AC14" s="157"/>
      <c r="AD14" s="157"/>
      <c r="AE14" s="157"/>
      <c r="AF14" s="157"/>
      <c r="AG14" s="16"/>
      <c r="AH14" s="16"/>
      <c r="AI14" s="154" t="str">
        <f>IF(入力シート!C31="","",入力シート!C31)</f>
        <v/>
      </c>
      <c r="AJ14" s="154"/>
      <c r="AK14" s="154"/>
      <c r="AL14" s="155">
        <f>IF(入力シート!D31="",0,入力シート!D31)</f>
        <v>0</v>
      </c>
      <c r="AM14" s="155"/>
      <c r="AN14" s="155"/>
      <c r="AO14" s="155"/>
      <c r="AP14" s="155"/>
      <c r="AQ14" s="155"/>
      <c r="AR14" s="155"/>
      <c r="AS14" s="155"/>
      <c r="AT14" s="155"/>
      <c r="AU14" s="155">
        <f>IF(入力シート!E31="",0,入力シート!E31&amp;"年")</f>
        <v>0</v>
      </c>
      <c r="AV14" s="155"/>
      <c r="AW14" s="155"/>
      <c r="AX14" s="155"/>
      <c r="AY14" s="156">
        <f>IF(入力シート!F31="",0,入力シート!F31&amp;"cm")</f>
        <v>0</v>
      </c>
      <c r="AZ14" s="156"/>
      <c r="BA14" s="156"/>
      <c r="BB14" s="156"/>
      <c r="BC14" s="156"/>
      <c r="BD14" s="156">
        <f>IF(入力シート!G31="",0,入力シート!G31&amp;"cm")</f>
        <v>0</v>
      </c>
      <c r="BE14" s="156"/>
      <c r="BF14" s="156"/>
      <c r="BG14" s="156"/>
      <c r="BH14" s="156"/>
      <c r="BI14" s="157">
        <f>IF(入力シート!I31="",0,入力シート!I31)</f>
        <v>0</v>
      </c>
      <c r="BJ14" s="157"/>
      <c r="BK14" s="157"/>
      <c r="BL14" s="157"/>
      <c r="BM14" s="157"/>
      <c r="BN14" s="157"/>
    </row>
    <row r="15" spans="1:66" ht="15" customHeight="1">
      <c r="A15" s="154" t="str">
        <f>IF(入力シート!C23="","",入力シート!C23)</f>
        <v/>
      </c>
      <c r="B15" s="154"/>
      <c r="C15" s="154"/>
      <c r="D15" s="155">
        <f>IF(入力シート!D23="",0,入力シート!D23)</f>
        <v>0</v>
      </c>
      <c r="E15" s="155"/>
      <c r="F15" s="155"/>
      <c r="G15" s="155"/>
      <c r="H15" s="155"/>
      <c r="I15" s="155"/>
      <c r="J15" s="155"/>
      <c r="K15" s="155"/>
      <c r="L15" s="155"/>
      <c r="M15" s="155">
        <f>IF(入力シート!E23="",0,入力シート!E23&amp;"年")</f>
        <v>0</v>
      </c>
      <c r="N15" s="155"/>
      <c r="O15" s="155"/>
      <c r="P15" s="155"/>
      <c r="Q15" s="156">
        <f>IF(入力シート!F23="",0,入力シート!F23&amp;"cm")</f>
        <v>0</v>
      </c>
      <c r="R15" s="156"/>
      <c r="S15" s="156"/>
      <c r="T15" s="156"/>
      <c r="U15" s="156"/>
      <c r="V15" s="156">
        <f>IF(入力シート!G23="",0,入力シート!G23&amp;"cm")</f>
        <v>0</v>
      </c>
      <c r="W15" s="156"/>
      <c r="X15" s="156"/>
      <c r="Y15" s="156"/>
      <c r="Z15" s="156"/>
      <c r="AA15" s="157">
        <f>IF(入力シート!I23="",0,入力シート!I23)</f>
        <v>0</v>
      </c>
      <c r="AB15" s="157"/>
      <c r="AC15" s="157"/>
      <c r="AD15" s="157"/>
      <c r="AE15" s="157"/>
      <c r="AF15" s="157"/>
      <c r="AG15" s="16"/>
      <c r="AH15" s="16"/>
      <c r="AI15" s="154" t="str">
        <f>IF(入力シート!C32="","",入力シート!C32)</f>
        <v/>
      </c>
      <c r="AJ15" s="154"/>
      <c r="AK15" s="154"/>
      <c r="AL15" s="155">
        <f>IF(入力シート!D32="",0,入力シート!D32)</f>
        <v>0</v>
      </c>
      <c r="AM15" s="155"/>
      <c r="AN15" s="155"/>
      <c r="AO15" s="155"/>
      <c r="AP15" s="155"/>
      <c r="AQ15" s="155"/>
      <c r="AR15" s="155"/>
      <c r="AS15" s="155"/>
      <c r="AT15" s="155"/>
      <c r="AU15" s="155">
        <f>IF(入力シート!E32="",0,入力シート!E32&amp;"年")</f>
        <v>0</v>
      </c>
      <c r="AV15" s="155"/>
      <c r="AW15" s="155"/>
      <c r="AX15" s="155"/>
      <c r="AY15" s="156">
        <f>IF(入力シート!F32="",0,入力シート!F32&amp;"cm")</f>
        <v>0</v>
      </c>
      <c r="AZ15" s="156"/>
      <c r="BA15" s="156"/>
      <c r="BB15" s="156"/>
      <c r="BC15" s="156"/>
      <c r="BD15" s="156">
        <f>IF(入力シート!G32="",0,入力シート!G32&amp;"cm")</f>
        <v>0</v>
      </c>
      <c r="BE15" s="156"/>
      <c r="BF15" s="156"/>
      <c r="BG15" s="156"/>
      <c r="BH15" s="156"/>
      <c r="BI15" s="157">
        <f>IF(入力シート!I32="",0,入力シート!I32)</f>
        <v>0</v>
      </c>
      <c r="BJ15" s="157"/>
      <c r="BK15" s="157"/>
      <c r="BL15" s="157"/>
      <c r="BM15" s="157"/>
      <c r="BN15" s="157"/>
    </row>
    <row r="16" spans="1:66" ht="15" customHeight="1">
      <c r="A16" s="154" t="str">
        <f>IF(入力シート!C24="","",入力シート!C24)</f>
        <v/>
      </c>
      <c r="B16" s="154"/>
      <c r="C16" s="154"/>
      <c r="D16" s="155">
        <f>IF(入力シート!D24="",0,入力シート!D24)</f>
        <v>0</v>
      </c>
      <c r="E16" s="155"/>
      <c r="F16" s="155"/>
      <c r="G16" s="155"/>
      <c r="H16" s="155"/>
      <c r="I16" s="155"/>
      <c r="J16" s="155"/>
      <c r="K16" s="155"/>
      <c r="L16" s="155"/>
      <c r="M16" s="155">
        <f>IF(入力シート!E24="",0,入力シート!E24&amp;"年")</f>
        <v>0</v>
      </c>
      <c r="N16" s="155"/>
      <c r="O16" s="155"/>
      <c r="P16" s="155"/>
      <c r="Q16" s="156">
        <f>IF(入力シート!F24="",0,入力シート!F24&amp;"cm")</f>
        <v>0</v>
      </c>
      <c r="R16" s="156"/>
      <c r="S16" s="156"/>
      <c r="T16" s="156"/>
      <c r="U16" s="156"/>
      <c r="V16" s="156">
        <f>IF(入力シート!G24="",0,入力シート!G24&amp;"cm")</f>
        <v>0</v>
      </c>
      <c r="W16" s="156"/>
      <c r="X16" s="156"/>
      <c r="Y16" s="156"/>
      <c r="Z16" s="156"/>
      <c r="AA16" s="157">
        <f>IF(入力シート!I24="",0,入力シート!I24)</f>
        <v>0</v>
      </c>
      <c r="AB16" s="157"/>
      <c r="AC16" s="157"/>
      <c r="AD16" s="157"/>
      <c r="AE16" s="157"/>
      <c r="AF16" s="157"/>
      <c r="AG16" s="16"/>
      <c r="AH16" s="16"/>
      <c r="AI16" s="154" t="str">
        <f>IF(入力シート!C33="","",入力シート!C33)</f>
        <v/>
      </c>
      <c r="AJ16" s="154"/>
      <c r="AK16" s="154"/>
      <c r="AL16" s="155">
        <f>IF(入力シート!D33="",0,入力シート!D33)</f>
        <v>0</v>
      </c>
      <c r="AM16" s="155"/>
      <c r="AN16" s="155"/>
      <c r="AO16" s="155"/>
      <c r="AP16" s="155"/>
      <c r="AQ16" s="155"/>
      <c r="AR16" s="155"/>
      <c r="AS16" s="155"/>
      <c r="AT16" s="155"/>
      <c r="AU16" s="155">
        <f>IF(入力シート!E33="",0,入力シート!E33&amp;"年")</f>
        <v>0</v>
      </c>
      <c r="AV16" s="155"/>
      <c r="AW16" s="155"/>
      <c r="AX16" s="155"/>
      <c r="AY16" s="156">
        <f>IF(入力シート!F33="",0,入力シート!F33&amp;"cm")</f>
        <v>0</v>
      </c>
      <c r="AZ16" s="156"/>
      <c r="BA16" s="156"/>
      <c r="BB16" s="156"/>
      <c r="BC16" s="156"/>
      <c r="BD16" s="156">
        <f>IF(入力シート!G33="",0,入力シート!G33&amp;"cm")</f>
        <v>0</v>
      </c>
      <c r="BE16" s="156"/>
      <c r="BF16" s="156"/>
      <c r="BG16" s="156"/>
      <c r="BH16" s="156"/>
      <c r="BI16" s="157">
        <f>IF(入力シート!I33="",0,入力シート!I33)</f>
        <v>0</v>
      </c>
      <c r="BJ16" s="157"/>
      <c r="BK16" s="157"/>
      <c r="BL16" s="157"/>
      <c r="BM16" s="157"/>
      <c r="BN16" s="157"/>
    </row>
    <row r="17" spans="1:66" ht="15" customHeight="1">
      <c r="A17" s="154" t="str">
        <f>IF(入力シート!C25="","",入力シート!C25)</f>
        <v/>
      </c>
      <c r="B17" s="154"/>
      <c r="C17" s="154"/>
      <c r="D17" s="155">
        <f>IF(入力シート!D25="",0,入力シート!D25)</f>
        <v>0</v>
      </c>
      <c r="E17" s="155"/>
      <c r="F17" s="155"/>
      <c r="G17" s="155"/>
      <c r="H17" s="155"/>
      <c r="I17" s="155"/>
      <c r="J17" s="155"/>
      <c r="K17" s="155"/>
      <c r="L17" s="155"/>
      <c r="M17" s="155">
        <f>IF(入力シート!E25="",0,入力シート!E25&amp;"年")</f>
        <v>0</v>
      </c>
      <c r="N17" s="155"/>
      <c r="O17" s="155"/>
      <c r="P17" s="155"/>
      <c r="Q17" s="156">
        <f>IF(入力シート!F25="",0,入力シート!F25&amp;"cm")</f>
        <v>0</v>
      </c>
      <c r="R17" s="156"/>
      <c r="S17" s="156"/>
      <c r="T17" s="156"/>
      <c r="U17" s="156"/>
      <c r="V17" s="156">
        <f>IF(入力シート!G25="",0,入力シート!G25&amp;"cm")</f>
        <v>0</v>
      </c>
      <c r="W17" s="156"/>
      <c r="X17" s="156"/>
      <c r="Y17" s="156"/>
      <c r="Z17" s="156"/>
      <c r="AA17" s="157">
        <f>IF(入力シート!I25="",0,入力シート!I25)</f>
        <v>0</v>
      </c>
      <c r="AB17" s="157"/>
      <c r="AC17" s="157"/>
      <c r="AD17" s="157"/>
      <c r="AE17" s="157"/>
      <c r="AF17" s="157"/>
      <c r="AG17" s="16"/>
      <c r="AH17" s="16"/>
      <c r="AI17" s="154" t="str">
        <f>IF(入力シート!C34="","",入力シート!C34)</f>
        <v/>
      </c>
      <c r="AJ17" s="154"/>
      <c r="AK17" s="154"/>
      <c r="AL17" s="155">
        <f>IF(入力シート!D34="",0,入力シート!D34)</f>
        <v>0</v>
      </c>
      <c r="AM17" s="155"/>
      <c r="AN17" s="155"/>
      <c r="AO17" s="155"/>
      <c r="AP17" s="155"/>
      <c r="AQ17" s="155"/>
      <c r="AR17" s="155"/>
      <c r="AS17" s="155"/>
      <c r="AT17" s="155"/>
      <c r="AU17" s="155">
        <f>IF(入力シート!E34="",0,入力シート!E34&amp;"年")</f>
        <v>0</v>
      </c>
      <c r="AV17" s="155"/>
      <c r="AW17" s="155"/>
      <c r="AX17" s="155"/>
      <c r="AY17" s="156">
        <f>IF(入力シート!F34="",0,入力シート!F34&amp;"cm")</f>
        <v>0</v>
      </c>
      <c r="AZ17" s="156"/>
      <c r="BA17" s="156"/>
      <c r="BB17" s="156"/>
      <c r="BC17" s="156"/>
      <c r="BD17" s="156">
        <f>IF(入力シート!G34="",0,入力シート!G34&amp;"cm")</f>
        <v>0</v>
      </c>
      <c r="BE17" s="156"/>
      <c r="BF17" s="156"/>
      <c r="BG17" s="156"/>
      <c r="BH17" s="156"/>
      <c r="BI17" s="157">
        <f>IF(入力シート!I34="",0,入力シート!I34)</f>
        <v>0</v>
      </c>
      <c r="BJ17" s="157"/>
      <c r="BK17" s="157"/>
      <c r="BL17" s="157"/>
      <c r="BM17" s="157"/>
      <c r="BN17" s="157"/>
    </row>
    <row r="18" spans="1:66" ht="15" customHeight="1">
      <c r="A18" s="154" t="str">
        <f>IF(入力シート!C26="","",入力シート!C26)</f>
        <v/>
      </c>
      <c r="B18" s="154"/>
      <c r="C18" s="154"/>
      <c r="D18" s="155">
        <f>IF(入力シート!D26="",0,入力シート!D26)</f>
        <v>0</v>
      </c>
      <c r="E18" s="155"/>
      <c r="F18" s="155"/>
      <c r="G18" s="155"/>
      <c r="H18" s="155"/>
      <c r="I18" s="155"/>
      <c r="J18" s="155"/>
      <c r="K18" s="155"/>
      <c r="L18" s="155"/>
      <c r="M18" s="155">
        <f>IF(入力シート!E26="",0,入力シート!E26&amp;"年")</f>
        <v>0</v>
      </c>
      <c r="N18" s="155"/>
      <c r="O18" s="155"/>
      <c r="P18" s="155"/>
      <c r="Q18" s="156">
        <f>IF(入力シート!F26="",0,入力シート!F26&amp;"cm")</f>
        <v>0</v>
      </c>
      <c r="R18" s="156"/>
      <c r="S18" s="156"/>
      <c r="T18" s="156"/>
      <c r="U18" s="156"/>
      <c r="V18" s="156">
        <f>IF(入力シート!G26="",0,入力シート!G26&amp;"cm")</f>
        <v>0</v>
      </c>
      <c r="W18" s="156"/>
      <c r="X18" s="156"/>
      <c r="Y18" s="156"/>
      <c r="Z18" s="156"/>
      <c r="AA18" s="157">
        <f>IF(入力シート!I26="",0,入力シート!I26)</f>
        <v>0</v>
      </c>
      <c r="AB18" s="157"/>
      <c r="AC18" s="157"/>
      <c r="AD18" s="157"/>
      <c r="AE18" s="157"/>
      <c r="AF18" s="157"/>
      <c r="AG18" s="16"/>
      <c r="AH18" s="16"/>
      <c r="AI18" s="154" t="str">
        <f>IF(入力シート!C35="","",入力シート!C35)</f>
        <v/>
      </c>
      <c r="AJ18" s="154"/>
      <c r="AK18" s="154"/>
      <c r="AL18" s="155">
        <f>IF(入力シート!D35="",0,入力シート!D35)</f>
        <v>0</v>
      </c>
      <c r="AM18" s="155"/>
      <c r="AN18" s="155"/>
      <c r="AO18" s="155"/>
      <c r="AP18" s="155"/>
      <c r="AQ18" s="155"/>
      <c r="AR18" s="155"/>
      <c r="AS18" s="155"/>
      <c r="AT18" s="155"/>
      <c r="AU18" s="155">
        <f>IF(入力シート!E35="",0,入力シート!E35&amp;"年")</f>
        <v>0</v>
      </c>
      <c r="AV18" s="155"/>
      <c r="AW18" s="155"/>
      <c r="AX18" s="155"/>
      <c r="AY18" s="156">
        <f>IF(入力シート!F35="",0,入力シート!F35&amp;"cm")</f>
        <v>0</v>
      </c>
      <c r="AZ18" s="156"/>
      <c r="BA18" s="156"/>
      <c r="BB18" s="156"/>
      <c r="BC18" s="156"/>
      <c r="BD18" s="156">
        <f>IF(入力シート!G35="",0,入力シート!G35&amp;"cm")</f>
        <v>0</v>
      </c>
      <c r="BE18" s="156"/>
      <c r="BF18" s="156"/>
      <c r="BG18" s="156"/>
      <c r="BH18" s="156"/>
      <c r="BI18" s="157">
        <f>IF(入力シート!I35="",0,入力シート!I35)</f>
        <v>0</v>
      </c>
      <c r="BJ18" s="157"/>
      <c r="BK18" s="157"/>
      <c r="BL18" s="157"/>
      <c r="BM18" s="157"/>
      <c r="BN18" s="157"/>
    </row>
    <row r="19" spans="1:66" ht="15" customHeight="1">
      <c r="A19" s="154" t="str">
        <f>IF(入力シート!C27="","",入力シート!C27)</f>
        <v/>
      </c>
      <c r="B19" s="154"/>
      <c r="C19" s="154"/>
      <c r="D19" s="155">
        <f>IF(入力シート!D27="",0,入力シート!D27)</f>
        <v>0</v>
      </c>
      <c r="E19" s="155"/>
      <c r="F19" s="155"/>
      <c r="G19" s="155"/>
      <c r="H19" s="155"/>
      <c r="I19" s="155"/>
      <c r="J19" s="155"/>
      <c r="K19" s="155"/>
      <c r="L19" s="155"/>
      <c r="M19" s="155">
        <f>IF(入力シート!E27="",0,入力シート!E27&amp;"年")</f>
        <v>0</v>
      </c>
      <c r="N19" s="155"/>
      <c r="O19" s="155"/>
      <c r="P19" s="155"/>
      <c r="Q19" s="156">
        <f>IF(入力シート!F27="",0,入力シート!F27&amp;"cm")</f>
        <v>0</v>
      </c>
      <c r="R19" s="156"/>
      <c r="S19" s="156"/>
      <c r="T19" s="156"/>
      <c r="U19" s="156"/>
      <c r="V19" s="156">
        <f>IF(入力シート!G27="",0,入力シート!G27&amp;"cm")</f>
        <v>0</v>
      </c>
      <c r="W19" s="156"/>
      <c r="X19" s="156"/>
      <c r="Y19" s="156"/>
      <c r="Z19" s="156"/>
      <c r="AA19" s="157">
        <f>IF(入力シート!I27="",0,入力シート!I27)</f>
        <v>0</v>
      </c>
      <c r="AB19" s="157"/>
      <c r="AC19" s="157"/>
      <c r="AD19" s="157"/>
      <c r="AE19" s="157"/>
      <c r="AF19" s="157"/>
      <c r="AG19" s="16"/>
      <c r="AH19" s="16"/>
      <c r="AI19" s="154" t="str">
        <f>IF(入力シート!C36="","",入力シート!C36)</f>
        <v/>
      </c>
      <c r="AJ19" s="154"/>
      <c r="AK19" s="154"/>
      <c r="AL19" s="155">
        <f>IF(入力シート!D36="",0,入力シート!D36)</f>
        <v>0</v>
      </c>
      <c r="AM19" s="155"/>
      <c r="AN19" s="155"/>
      <c r="AO19" s="155"/>
      <c r="AP19" s="155"/>
      <c r="AQ19" s="155"/>
      <c r="AR19" s="155"/>
      <c r="AS19" s="155"/>
      <c r="AT19" s="155"/>
      <c r="AU19" s="155">
        <f>IF(入力シート!E36="",0,入力シート!E36&amp;"年")</f>
        <v>0</v>
      </c>
      <c r="AV19" s="155"/>
      <c r="AW19" s="155"/>
      <c r="AX19" s="155"/>
      <c r="AY19" s="156">
        <f>IF(入力シート!F36="",0,入力シート!F36&amp;"cm")</f>
        <v>0</v>
      </c>
      <c r="AZ19" s="156"/>
      <c r="BA19" s="156"/>
      <c r="BB19" s="156"/>
      <c r="BC19" s="156"/>
      <c r="BD19" s="156">
        <f>IF(入力シート!G36="",0,入力シート!G36&amp;"cm")</f>
        <v>0</v>
      </c>
      <c r="BE19" s="156"/>
      <c r="BF19" s="156"/>
      <c r="BG19" s="156"/>
      <c r="BH19" s="156"/>
      <c r="BI19" s="157">
        <f>IF(入力シート!I36="",0,入力シート!I36)</f>
        <v>0</v>
      </c>
      <c r="BJ19" s="157"/>
      <c r="BK19" s="157"/>
      <c r="BL19" s="157"/>
      <c r="BM19" s="157"/>
      <c r="BN19" s="157"/>
    </row>
    <row r="20" spans="1:66" ht="15" customHeight="1">
      <c r="A20" s="154" t="str">
        <f>IF(入力シート!C28="","",入力シート!C28)</f>
        <v/>
      </c>
      <c r="B20" s="154"/>
      <c r="C20" s="154"/>
      <c r="D20" s="155">
        <f>IF(入力シート!D28="",0,入力シート!D28)</f>
        <v>0</v>
      </c>
      <c r="E20" s="155"/>
      <c r="F20" s="155"/>
      <c r="G20" s="155"/>
      <c r="H20" s="155"/>
      <c r="I20" s="155"/>
      <c r="J20" s="155"/>
      <c r="K20" s="155"/>
      <c r="L20" s="155"/>
      <c r="M20" s="155">
        <f>IF(入力シート!E28="",0,入力シート!E28&amp;"年")</f>
        <v>0</v>
      </c>
      <c r="N20" s="155"/>
      <c r="O20" s="155"/>
      <c r="P20" s="155"/>
      <c r="Q20" s="156">
        <f>IF(入力シート!F28="",0,入力シート!F28&amp;"cm")</f>
        <v>0</v>
      </c>
      <c r="R20" s="156"/>
      <c r="S20" s="156"/>
      <c r="T20" s="156"/>
      <c r="U20" s="156"/>
      <c r="V20" s="156">
        <f>IF(入力シート!G28="",0,入力シート!G28&amp;"cm")</f>
        <v>0</v>
      </c>
      <c r="W20" s="156"/>
      <c r="X20" s="156"/>
      <c r="Y20" s="156"/>
      <c r="Z20" s="156"/>
      <c r="AA20" s="157">
        <f>IF(入力シート!I28="",0,入力シート!I28)</f>
        <v>0</v>
      </c>
      <c r="AB20" s="157"/>
      <c r="AC20" s="157"/>
      <c r="AD20" s="157"/>
      <c r="AE20" s="157"/>
      <c r="AF20" s="157"/>
      <c r="AG20" s="16"/>
      <c r="AH20" s="16"/>
      <c r="AI20" s="154" t="str">
        <f>IF(入力シート!C37="","",入力シート!C37)</f>
        <v/>
      </c>
      <c r="AJ20" s="154"/>
      <c r="AK20" s="154"/>
      <c r="AL20" s="155">
        <f>IF(入力シート!D37="",0,入力シート!D37)</f>
        <v>0</v>
      </c>
      <c r="AM20" s="155"/>
      <c r="AN20" s="155"/>
      <c r="AO20" s="155"/>
      <c r="AP20" s="155"/>
      <c r="AQ20" s="155"/>
      <c r="AR20" s="155"/>
      <c r="AS20" s="155"/>
      <c r="AT20" s="155"/>
      <c r="AU20" s="155">
        <f>IF(入力シート!E37="",0,入力シート!E37&amp;"年")</f>
        <v>0</v>
      </c>
      <c r="AV20" s="155"/>
      <c r="AW20" s="155"/>
      <c r="AX20" s="155"/>
      <c r="AY20" s="156">
        <f>IF(入力シート!F37="",0,入力シート!F37&amp;"cm")</f>
        <v>0</v>
      </c>
      <c r="AZ20" s="156"/>
      <c r="BA20" s="156"/>
      <c r="BB20" s="156"/>
      <c r="BC20" s="156"/>
      <c r="BD20" s="156">
        <f>IF(入力シート!G37="",0,入力シート!G37&amp;"cm")</f>
        <v>0</v>
      </c>
      <c r="BE20" s="156"/>
      <c r="BF20" s="156"/>
      <c r="BG20" s="156"/>
      <c r="BH20" s="156"/>
      <c r="BI20" s="157">
        <f>IF(入力シート!I37="",0,入力シート!I37)</f>
        <v>0</v>
      </c>
      <c r="BJ20" s="157"/>
      <c r="BK20" s="157"/>
      <c r="BL20" s="157"/>
      <c r="BM20" s="157"/>
      <c r="BN20" s="157"/>
    </row>
    <row r="21" spans="1:66" ht="15" customHeight="1">
      <c r="A21" s="154" t="str">
        <f>IF(入力シート!C29="","",入力シート!C29)</f>
        <v/>
      </c>
      <c r="B21" s="154"/>
      <c r="C21" s="154"/>
      <c r="D21" s="155">
        <f>IF(入力シート!D29="",0,入力シート!D29)</f>
        <v>0</v>
      </c>
      <c r="E21" s="155"/>
      <c r="F21" s="155"/>
      <c r="G21" s="155"/>
      <c r="H21" s="155"/>
      <c r="I21" s="155"/>
      <c r="J21" s="155"/>
      <c r="K21" s="155"/>
      <c r="L21" s="155"/>
      <c r="M21" s="155">
        <f>IF(入力シート!E29="",0,入力シート!E29&amp;"年")</f>
        <v>0</v>
      </c>
      <c r="N21" s="155"/>
      <c r="O21" s="155"/>
      <c r="P21" s="155"/>
      <c r="Q21" s="156">
        <f>IF(入力シート!F29="",0,入力シート!F29&amp;"cm")</f>
        <v>0</v>
      </c>
      <c r="R21" s="156"/>
      <c r="S21" s="156"/>
      <c r="T21" s="156"/>
      <c r="U21" s="156"/>
      <c r="V21" s="156">
        <f>IF(入力シート!G29="",0,入力シート!G29&amp;"cm")</f>
        <v>0</v>
      </c>
      <c r="W21" s="156"/>
      <c r="X21" s="156"/>
      <c r="Y21" s="156"/>
      <c r="Z21" s="156"/>
      <c r="AA21" s="157">
        <f>IF(入力シート!I29="",0,入力シート!I29)</f>
        <v>0</v>
      </c>
      <c r="AB21" s="157"/>
      <c r="AC21" s="157"/>
      <c r="AD21" s="157"/>
      <c r="AE21" s="157"/>
      <c r="AF21" s="157"/>
      <c r="AG21" s="16"/>
      <c r="AH21" s="16"/>
      <c r="AI21" s="154" t="str">
        <f>IF(入力シート!C38="","",入力シート!C38)</f>
        <v/>
      </c>
      <c r="AJ21" s="154"/>
      <c r="AK21" s="154"/>
      <c r="AL21" s="155">
        <f>IF(入力シート!D38="",0,入力シート!D38)</f>
        <v>0</v>
      </c>
      <c r="AM21" s="155"/>
      <c r="AN21" s="155"/>
      <c r="AO21" s="155"/>
      <c r="AP21" s="155"/>
      <c r="AQ21" s="155"/>
      <c r="AR21" s="155"/>
      <c r="AS21" s="155"/>
      <c r="AT21" s="155"/>
      <c r="AU21" s="155">
        <f>IF(入力シート!E38="",0,入力シート!E38&amp;"年")</f>
        <v>0</v>
      </c>
      <c r="AV21" s="155"/>
      <c r="AW21" s="155"/>
      <c r="AX21" s="155"/>
      <c r="AY21" s="156">
        <f>IF(入力シート!F38="",0,入力シート!F38&amp;"cm")</f>
        <v>0</v>
      </c>
      <c r="AZ21" s="156"/>
      <c r="BA21" s="156"/>
      <c r="BB21" s="156"/>
      <c r="BC21" s="156"/>
      <c r="BD21" s="156">
        <f>IF(入力シート!G38="",0,入力シート!G38&amp;"cm")</f>
        <v>0</v>
      </c>
      <c r="BE21" s="156"/>
      <c r="BF21" s="156"/>
      <c r="BG21" s="156"/>
      <c r="BH21" s="156"/>
      <c r="BI21" s="157">
        <f>IF(入力シート!I38="",0,入力シート!I38)</f>
        <v>0</v>
      </c>
      <c r="BJ21" s="157"/>
      <c r="BK21" s="157"/>
      <c r="BL21" s="157"/>
      <c r="BM21" s="157"/>
      <c r="BN21" s="157"/>
    </row>
    <row r="22" spans="1:66" ht="15" customHeight="1">
      <c r="A22" s="154" t="str">
        <f>IF(入力シート!C30="","",入力シート!C30)</f>
        <v/>
      </c>
      <c r="B22" s="154"/>
      <c r="C22" s="154"/>
      <c r="D22" s="155">
        <f>IF(入力シート!D30="",0,入力シート!D30)</f>
        <v>0</v>
      </c>
      <c r="E22" s="155"/>
      <c r="F22" s="155"/>
      <c r="G22" s="155"/>
      <c r="H22" s="155"/>
      <c r="I22" s="155"/>
      <c r="J22" s="155"/>
      <c r="K22" s="155"/>
      <c r="L22" s="155"/>
      <c r="M22" s="155">
        <f>IF(入力シート!E30="",0,入力シート!E30&amp;"年")</f>
        <v>0</v>
      </c>
      <c r="N22" s="155"/>
      <c r="O22" s="155"/>
      <c r="P22" s="155"/>
      <c r="Q22" s="156">
        <f>IF(入力シート!F30="",0,入力シート!F30&amp;"cm")</f>
        <v>0</v>
      </c>
      <c r="R22" s="156"/>
      <c r="S22" s="156"/>
      <c r="T22" s="156"/>
      <c r="U22" s="156"/>
      <c r="V22" s="156">
        <f>IF(入力シート!G30="",0,入力シート!G30&amp;"cm")</f>
        <v>0</v>
      </c>
      <c r="W22" s="156"/>
      <c r="X22" s="156"/>
      <c r="Y22" s="156"/>
      <c r="Z22" s="156"/>
      <c r="AA22" s="157">
        <f>IF(入力シート!I30="",0,入力シート!I30)</f>
        <v>0</v>
      </c>
      <c r="AB22" s="157"/>
      <c r="AC22" s="157"/>
      <c r="AD22" s="157"/>
      <c r="AE22" s="157"/>
      <c r="AF22" s="157"/>
      <c r="AG22" s="16"/>
      <c r="AH22" s="16"/>
      <c r="AI22" s="154" t="str">
        <f>IF(入力シート!C39="","",入力シート!C39)</f>
        <v/>
      </c>
      <c r="AJ22" s="154"/>
      <c r="AK22" s="154"/>
      <c r="AL22" s="155">
        <f>IF(入力シート!D39="",0,入力シート!D39)</f>
        <v>0</v>
      </c>
      <c r="AM22" s="155"/>
      <c r="AN22" s="155"/>
      <c r="AO22" s="155"/>
      <c r="AP22" s="155"/>
      <c r="AQ22" s="155"/>
      <c r="AR22" s="155"/>
      <c r="AS22" s="155"/>
      <c r="AT22" s="155"/>
      <c r="AU22" s="155">
        <f>IF(入力シート!E39="",0,入力シート!E39&amp;"年")</f>
        <v>0</v>
      </c>
      <c r="AV22" s="155"/>
      <c r="AW22" s="155"/>
      <c r="AX22" s="155"/>
      <c r="AY22" s="156">
        <f>IF(入力シート!F39="",0,入力シート!F39&amp;"cm")</f>
        <v>0</v>
      </c>
      <c r="AZ22" s="156"/>
      <c r="BA22" s="156"/>
      <c r="BB22" s="156"/>
      <c r="BC22" s="156"/>
      <c r="BD22" s="156">
        <f>IF(入力シート!G39="",0,入力シート!G39&amp;"cm")</f>
        <v>0</v>
      </c>
      <c r="BE22" s="156"/>
      <c r="BF22" s="156"/>
      <c r="BG22" s="156"/>
      <c r="BH22" s="156"/>
      <c r="BI22" s="157">
        <f>IF(入力シート!I39="",0,入力シート!I39)</f>
        <v>0</v>
      </c>
      <c r="BJ22" s="157"/>
      <c r="BK22" s="157"/>
      <c r="BL22" s="157"/>
      <c r="BM22" s="157"/>
      <c r="BN22" s="157"/>
    </row>
    <row r="24" spans="1:66" ht="13.5" customHeight="1">
      <c r="A24" s="170" t="s">
        <v>74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2"/>
      <c r="Z24" s="14"/>
      <c r="AB24" s="124" t="s">
        <v>76</v>
      </c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6"/>
    </row>
    <row r="25" spans="1:66" ht="13.5" customHeight="1">
      <c r="A25" s="150" t="str">
        <f>IF(入力シート!D45="","未入力",入力シート!D45)</f>
        <v>未入力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2"/>
      <c r="Z25" s="10"/>
      <c r="AB25" s="127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9"/>
    </row>
    <row r="26" spans="1:66" ht="13.5" customHeight="1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2"/>
      <c r="Z26" s="10"/>
      <c r="AB26" s="127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9"/>
    </row>
    <row r="27" spans="1:66" ht="13.5" customHeight="1">
      <c r="A27" s="150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2"/>
      <c r="Z27" s="10"/>
      <c r="AB27" s="127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9"/>
    </row>
    <row r="28" spans="1:66" ht="13.5" customHeight="1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2"/>
      <c r="Z28" s="10"/>
      <c r="AB28" s="127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9"/>
    </row>
    <row r="29" spans="1:66" ht="13.5" customHeight="1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2"/>
      <c r="Z29" s="10"/>
      <c r="AB29" s="127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9"/>
    </row>
    <row r="30" spans="1:66" ht="13.5" customHeight="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2"/>
      <c r="Z30" s="10"/>
      <c r="AB30" s="127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9"/>
    </row>
    <row r="31" spans="1:66" ht="13.5" customHeight="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2"/>
      <c r="Z31" s="10"/>
      <c r="AB31" s="127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9"/>
    </row>
    <row r="32" spans="1:66" ht="13.5" customHeight="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2"/>
      <c r="Z32" s="10"/>
      <c r="AB32" s="127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9"/>
    </row>
    <row r="33" spans="1:66" ht="13.5" customHeight="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2"/>
      <c r="Z33" s="13"/>
      <c r="AA33" s="8"/>
      <c r="AB33" s="127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9"/>
    </row>
    <row r="34" spans="1:66" ht="13.5" customHeight="1">
      <c r="A34" s="159" t="str">
        <f>IF(入力シート!D14="","「主将」 未入力",IF(入力シート!$I$44="","主将　"&amp;入力シート!D14,"選手代表　"&amp;入力シート!$I$44))</f>
        <v>「主将」 未入力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1"/>
      <c r="Z34" s="15"/>
      <c r="AA34" s="8"/>
      <c r="AB34" s="127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9"/>
    </row>
    <row r="35" spans="1:66" ht="13.5" customHeight="1">
      <c r="A35" s="162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4"/>
      <c r="Z35" s="11"/>
      <c r="AA35" s="8"/>
      <c r="AB35" s="127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9"/>
    </row>
    <row r="36" spans="1:66" ht="13.5" customHeight="1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99"/>
      <c r="AA36" s="8"/>
      <c r="AB36" s="127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9"/>
    </row>
    <row r="37" spans="1:66" ht="13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1"/>
      <c r="AA37" s="8"/>
      <c r="AB37" s="127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9"/>
    </row>
    <row r="38" spans="1:66" ht="13.5" customHeight="1">
      <c r="A38" s="165" t="s">
        <v>149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0"/>
      <c r="AB38" s="127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9"/>
    </row>
    <row r="39" spans="1:66" ht="13.5" customHeight="1">
      <c r="A39" s="150" t="str">
        <f>IF(入力シート!D47="","未入力",入力シート!D47)</f>
        <v>未入力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2"/>
      <c r="Z39" s="10"/>
      <c r="AB39" s="127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9"/>
    </row>
    <row r="40" spans="1:66" ht="13.5" customHeight="1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2"/>
      <c r="Z40" s="10"/>
      <c r="AB40" s="127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9"/>
    </row>
    <row r="41" spans="1:66" ht="13.5" customHeight="1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2"/>
      <c r="Z41" s="10"/>
      <c r="AB41" s="127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9"/>
    </row>
    <row r="42" spans="1:66" ht="13.5" customHeight="1">
      <c r="A42" s="150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2"/>
      <c r="Z42" s="10"/>
      <c r="AB42" s="127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9"/>
    </row>
    <row r="43" spans="1:66" ht="13.5" customHeight="1">
      <c r="A43" s="150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2"/>
      <c r="Z43" s="10"/>
      <c r="AB43" s="127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9"/>
    </row>
    <row r="44" spans="1:66" ht="13.5" customHeight="1">
      <c r="A44" s="150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2"/>
      <c r="Z44" s="13"/>
      <c r="AB44" s="127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9"/>
    </row>
    <row r="45" spans="1:66" ht="13.5" customHeight="1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9"/>
      <c r="Z45" s="13"/>
      <c r="AB45" s="130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2"/>
    </row>
    <row r="48" spans="1:66"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</row>
  </sheetData>
  <sheetProtection sheet="1" scenarios="1" selectLockedCells="1" selectUnlockedCells="1"/>
  <mergeCells count="140">
    <mergeCell ref="A34:Y35"/>
    <mergeCell ref="A38:Y38"/>
    <mergeCell ref="A39:Y45"/>
    <mergeCell ref="A24:Y24"/>
    <mergeCell ref="AA22:AF22"/>
    <mergeCell ref="BD13:BH13"/>
    <mergeCell ref="AA13:AF13"/>
    <mergeCell ref="AA14:AF14"/>
    <mergeCell ref="AA15:AF15"/>
    <mergeCell ref="AA16:AF16"/>
    <mergeCell ref="AI22:AK22"/>
    <mergeCell ref="AL22:AT22"/>
    <mergeCell ref="AB24:BN45"/>
    <mergeCell ref="BI17:BN17"/>
    <mergeCell ref="BI18:BN18"/>
    <mergeCell ref="BI19:BN19"/>
    <mergeCell ref="BI20:BN20"/>
    <mergeCell ref="BI21:BN21"/>
    <mergeCell ref="BI22:BN22"/>
    <mergeCell ref="AA17:AF17"/>
    <mergeCell ref="AA18:AF18"/>
    <mergeCell ref="AA19:AF19"/>
    <mergeCell ref="BI14:BN14"/>
    <mergeCell ref="BI15:BN15"/>
    <mergeCell ref="BI16:BN16"/>
    <mergeCell ref="BI13:BN13"/>
    <mergeCell ref="AI13:AK13"/>
    <mergeCell ref="AL13:AT13"/>
    <mergeCell ref="AU13:AX13"/>
    <mergeCell ref="AY13:BC13"/>
    <mergeCell ref="AU15:AX15"/>
    <mergeCell ref="AY15:BC15"/>
    <mergeCell ref="AI14:AK14"/>
    <mergeCell ref="AL14:AT14"/>
    <mergeCell ref="AU14:AX14"/>
    <mergeCell ref="AY14:BC14"/>
    <mergeCell ref="BD14:BH14"/>
    <mergeCell ref="AI15:AK15"/>
    <mergeCell ref="AL15:AT15"/>
    <mergeCell ref="BD15:BH15"/>
    <mergeCell ref="AU22:AX22"/>
    <mergeCell ref="AY22:BC22"/>
    <mergeCell ref="BD22:BH22"/>
    <mergeCell ref="AI20:AK20"/>
    <mergeCell ref="AL20:AT20"/>
    <mergeCell ref="AU20:AX20"/>
    <mergeCell ref="AY20:BC20"/>
    <mergeCell ref="BD20:BH20"/>
    <mergeCell ref="AI21:AK21"/>
    <mergeCell ref="AL21:AT21"/>
    <mergeCell ref="AU21:AX21"/>
    <mergeCell ref="AY21:BC21"/>
    <mergeCell ref="BD21:BH21"/>
    <mergeCell ref="AY19:BC19"/>
    <mergeCell ref="BD19:BH19"/>
    <mergeCell ref="AI16:AK16"/>
    <mergeCell ref="AL16:AT16"/>
    <mergeCell ref="AU16:AX16"/>
    <mergeCell ref="AY16:BC16"/>
    <mergeCell ref="BD16:BH16"/>
    <mergeCell ref="AI17:AK17"/>
    <mergeCell ref="AL17:AT17"/>
    <mergeCell ref="AI18:AK18"/>
    <mergeCell ref="AL18:AT18"/>
    <mergeCell ref="AU18:AX18"/>
    <mergeCell ref="AY18:BC18"/>
    <mergeCell ref="BD18:BH18"/>
    <mergeCell ref="AI19:AK19"/>
    <mergeCell ref="AL19:AT19"/>
    <mergeCell ref="AU17:AX17"/>
    <mergeCell ref="AY17:BC17"/>
    <mergeCell ref="BD17:BH17"/>
    <mergeCell ref="AU19:AX19"/>
    <mergeCell ref="AA20:AF20"/>
    <mergeCell ref="AA21:AF21"/>
    <mergeCell ref="A22:C22"/>
    <mergeCell ref="D22:L22"/>
    <mergeCell ref="M22:P22"/>
    <mergeCell ref="Q22:U22"/>
    <mergeCell ref="V22:Z22"/>
    <mergeCell ref="A19:C19"/>
    <mergeCell ref="D19:L19"/>
    <mergeCell ref="M19:P19"/>
    <mergeCell ref="Q19:U19"/>
    <mergeCell ref="V19:Z19"/>
    <mergeCell ref="V20:Z20"/>
    <mergeCell ref="A21:C21"/>
    <mergeCell ref="D21:L21"/>
    <mergeCell ref="M21:P21"/>
    <mergeCell ref="Q21:U21"/>
    <mergeCell ref="V21:Z21"/>
    <mergeCell ref="A20:C20"/>
    <mergeCell ref="D20:L20"/>
    <mergeCell ref="M20:P20"/>
    <mergeCell ref="Q20:U20"/>
    <mergeCell ref="A17:C17"/>
    <mergeCell ref="D17:L17"/>
    <mergeCell ref="M17:P17"/>
    <mergeCell ref="Q17:U17"/>
    <mergeCell ref="V17:Z17"/>
    <mergeCell ref="A18:C18"/>
    <mergeCell ref="D18:L18"/>
    <mergeCell ref="M18:P18"/>
    <mergeCell ref="Q18:U18"/>
    <mergeCell ref="V18:Z18"/>
    <mergeCell ref="V14:Z14"/>
    <mergeCell ref="A15:C15"/>
    <mergeCell ref="D15:L15"/>
    <mergeCell ref="M15:P15"/>
    <mergeCell ref="Q15:U15"/>
    <mergeCell ref="V15:Z15"/>
    <mergeCell ref="A16:C16"/>
    <mergeCell ref="D16:L16"/>
    <mergeCell ref="M16:P16"/>
    <mergeCell ref="Q16:U16"/>
    <mergeCell ref="V16:Z16"/>
    <mergeCell ref="A25:Y33"/>
    <mergeCell ref="AO11:AU11"/>
    <mergeCell ref="AV11:BA11"/>
    <mergeCell ref="A13:C13"/>
    <mergeCell ref="A1:B1"/>
    <mergeCell ref="C4:G7"/>
    <mergeCell ref="K4:AK6"/>
    <mergeCell ref="AS4:AV4"/>
    <mergeCell ref="AL5:BN6"/>
    <mergeCell ref="K7:AK7"/>
    <mergeCell ref="A11:D11"/>
    <mergeCell ref="E11:J11"/>
    <mergeCell ref="AA11:AD11"/>
    <mergeCell ref="AE11:AJ11"/>
    <mergeCell ref="N11:Q11"/>
    <mergeCell ref="R11:W11"/>
    <mergeCell ref="D13:L13"/>
    <mergeCell ref="M13:P13"/>
    <mergeCell ref="Q13:U13"/>
    <mergeCell ref="V13:Z13"/>
    <mergeCell ref="A14:C14"/>
    <mergeCell ref="D14:L14"/>
    <mergeCell ref="M14:P14"/>
    <mergeCell ref="Q14:U14"/>
  </mergeCells>
  <phoneticPr fontId="14"/>
  <conditionalFormatting sqref="A25 A34:Y35 A39:Y45">
    <cfRule type="containsText" dxfId="11" priority="1" stopIfTrue="1" operator="containsText" text="未入力">
      <formula>NOT(ISERROR(SEARCH("未入力",A25)))</formula>
    </cfRule>
  </conditionalFormatting>
  <conditionalFormatting sqref="A14:C22 AI14:AK22">
    <cfRule type="cellIs" dxfId="10" priority="12" operator="between">
      <formula>1</formula>
      <formula>18</formula>
    </cfRule>
  </conditionalFormatting>
  <conditionalFormatting sqref="D14:L22 AL14:AT22">
    <cfRule type="cellIs" dxfId="9" priority="11" operator="greaterThan">
      <formula>0</formula>
    </cfRule>
  </conditionalFormatting>
  <conditionalFormatting sqref="K4:AK6">
    <cfRule type="containsText" dxfId="8" priority="14" operator="containsText" text="学校名入力ミス">
      <formula>NOT(ISERROR(SEARCH("学校名入力ミス",K4)))</formula>
    </cfRule>
    <cfRule type="containsText" dxfId="7" priority="15" operator="containsText" text="学校名が未入力です">
      <formula>NOT(ISERROR(SEARCH("学校名が未入力です",K4)))</formula>
    </cfRule>
  </conditionalFormatting>
  <conditionalFormatting sqref="K7:AK7 E11:J11 R11:W11">
    <cfRule type="containsText" dxfId="6" priority="13" operator="containsText" text="入力ミス">
      <formula>NOT(ISERROR(SEARCH("入力ミス",E7)))</formula>
    </cfRule>
  </conditionalFormatting>
  <conditionalFormatting sqref="M14:AF22 AU14:BN22">
    <cfRule type="cellIs" dxfId="5" priority="10" operator="greaterThan">
      <formula>0</formula>
    </cfRule>
  </conditionalFormatting>
  <conditionalFormatting sqref="AI13:BN13">
    <cfRule type="notContainsBlanks" dxfId="4" priority="4" stopIfTrue="1">
      <formula>LEN(TRIM(AI13))&gt;0</formula>
    </cfRule>
  </conditionalFormatting>
  <conditionalFormatting sqref="AL5:BN6">
    <cfRule type="containsText" dxfId="3" priority="16" operator="containsText" text="校訓入力ミス">
      <formula>NOT(ISERROR(SEARCH("校訓入力ミス",AL5)))</formula>
    </cfRule>
    <cfRule type="containsText" dxfId="2" priority="17" operator="containsText" text="校訓が未入力です">
      <formula>NOT(ISERROR(SEARCH("校訓が未入力です",AL5)))</formula>
    </cfRule>
  </conditionalFormatting>
  <dataValidations disablePrompts="1" count="1">
    <dataValidation imeMode="off" allowBlank="1" showInputMessage="1" showErrorMessage="1" sqref="AU14:AX22 M14:P22" xr:uid="{00000000-0002-0000-0200-000000000000}"/>
  </dataValidations>
  <printOptions horizontalCentered="1" verticalCentered="1"/>
  <pageMargins left="0" right="0" top="0" bottom="0" header="0" footer="0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K32"/>
  <sheetViews>
    <sheetView showGridLines="0" zoomScaleNormal="100" zoomScaleSheetLayoutView="70" workbookViewId="0">
      <selection activeCell="A2" sqref="A2"/>
    </sheetView>
  </sheetViews>
  <sheetFormatPr baseColWidth="10" defaultColWidth="9" defaultRowHeight="14"/>
  <cols>
    <col min="1" max="1" width="5.6640625" style="3" customWidth="1"/>
    <col min="2" max="2" width="4.33203125" style="3" customWidth="1"/>
    <col min="3" max="3" width="4" style="3" customWidth="1"/>
    <col min="4" max="4" width="12.5" style="3" customWidth="1"/>
    <col min="5" max="5" width="5.1640625" style="3" bestFit="1" customWidth="1"/>
    <col min="6" max="7" width="8.83203125" style="3" customWidth="1"/>
    <col min="8" max="8" width="12.83203125" style="3" customWidth="1"/>
    <col min="9" max="9" width="12.5" style="3" customWidth="1"/>
    <col min="10" max="10" width="8.83203125" style="3" customWidth="1"/>
    <col min="11" max="11" width="3.1640625" style="3" bestFit="1" customWidth="1"/>
    <col min="12" max="16384" width="9" style="3"/>
  </cols>
  <sheetData>
    <row r="1" spans="1:11" ht="44.25" customHeight="1">
      <c r="A1" s="183" t="s">
        <v>152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1" ht="17.25" customHeight="1"/>
    <row r="3" spans="1:11" ht="13.5" customHeight="1">
      <c r="A3" s="173" t="s">
        <v>77</v>
      </c>
      <c r="B3" s="174"/>
      <c r="C3" s="177" t="str">
        <f>IF(入力シート!D4="","学校名未入力",入力シート!D4&amp;入力シート!E4&amp;入力シート!E5)</f>
        <v>学校名未入力</v>
      </c>
      <c r="D3" s="178"/>
      <c r="E3" s="178"/>
      <c r="F3" s="178"/>
      <c r="G3" s="179"/>
      <c r="H3" s="17" t="s">
        <v>97</v>
      </c>
      <c r="I3" s="18"/>
    </row>
    <row r="4" spans="1:11" ht="22.5" customHeight="1">
      <c r="A4" s="175"/>
      <c r="B4" s="176"/>
      <c r="C4" s="180"/>
      <c r="D4" s="181"/>
      <c r="E4" s="181"/>
      <c r="F4" s="181"/>
      <c r="G4" s="182"/>
      <c r="H4" s="19" t="str">
        <f>IF(入力シート!G4="","性別未入力",入力シート!G4)</f>
        <v>性別未入力</v>
      </c>
      <c r="I4" s="20"/>
    </row>
    <row r="5" spans="1:11" ht="23.25" customHeight="1">
      <c r="A5" s="204" t="s">
        <v>106</v>
      </c>
      <c r="B5" s="204"/>
      <c r="C5" s="21"/>
      <c r="D5" s="22"/>
      <c r="E5" s="22"/>
      <c r="F5" s="22"/>
      <c r="G5" s="22"/>
      <c r="H5" s="23"/>
      <c r="I5" s="24"/>
    </row>
    <row r="6" spans="1:11" ht="14.25" customHeight="1">
      <c r="A6" s="186"/>
      <c r="B6" s="187"/>
      <c r="C6" s="191" t="s">
        <v>94</v>
      </c>
      <c r="D6" s="191"/>
      <c r="E6" s="191"/>
      <c r="F6" s="25" t="s">
        <v>95</v>
      </c>
      <c r="G6" s="26" t="s">
        <v>96</v>
      </c>
      <c r="H6" s="27"/>
      <c r="I6" s="24"/>
    </row>
    <row r="7" spans="1:11" ht="22.5" customHeight="1">
      <c r="A7" s="184" t="s">
        <v>78</v>
      </c>
      <c r="B7" s="185"/>
      <c r="C7" s="198" t="str">
        <f>IF(入力シート!D12="","監督未入力",入力シート!D12)</f>
        <v>監督未入力</v>
      </c>
      <c r="D7" s="199"/>
      <c r="E7" s="200"/>
      <c r="F7" s="28" t="str">
        <f>IF(入力シート!F12="","属性未入力",入力シート!F12)</f>
        <v>職員</v>
      </c>
      <c r="G7" s="29" t="str">
        <f>IF(入力シート!E12="","性別未入力",入力シート!E12)</f>
        <v>性別未入力</v>
      </c>
      <c r="H7" s="30"/>
      <c r="I7" s="31"/>
    </row>
    <row r="8" spans="1:11" ht="22.5" customHeight="1">
      <c r="A8" s="184" t="s">
        <v>79</v>
      </c>
      <c r="B8" s="185"/>
      <c r="C8" s="201" t="str">
        <f>IF(入力シート!D13="","登録なし",入力シート!D13)</f>
        <v>登録なし</v>
      </c>
      <c r="D8" s="202"/>
      <c r="E8" s="200"/>
      <c r="F8" s="28" t="str">
        <f>IF(入力シート!D13="","",IF(入力シート!F13="","属性未入力",入力シート!F13))</f>
        <v/>
      </c>
      <c r="G8" s="29" t="str">
        <f>IF(入力シート!D13="","",IF(入力シート!E13="","性別未入力",入力シート!E13))</f>
        <v/>
      </c>
      <c r="H8" s="30"/>
      <c r="I8" s="31"/>
    </row>
    <row r="9" spans="1:11" ht="22.5" customHeight="1">
      <c r="A9" s="192" t="s">
        <v>80</v>
      </c>
      <c r="B9" s="193"/>
      <c r="C9" s="201" t="str">
        <f>IF(入力シート!D15="","登録なし",入力シート!D15)</f>
        <v>登録なし</v>
      </c>
      <c r="D9" s="202"/>
      <c r="E9" s="200"/>
      <c r="F9" s="28" t="str">
        <f>IF(入力シート!D15="","",IF(入力シート!F15="","属性未入力",入力シート!F15))</f>
        <v/>
      </c>
      <c r="G9" s="29" t="str">
        <f>IF(入力シート!D15="","",IF(入力シート!E15="","性別未入力",入力シート!E15))</f>
        <v/>
      </c>
      <c r="H9" s="30"/>
      <c r="I9" s="31"/>
    </row>
    <row r="10" spans="1:11" ht="23.25" customHeight="1">
      <c r="A10" s="204" t="s">
        <v>105</v>
      </c>
      <c r="B10" s="204"/>
      <c r="C10" s="32"/>
      <c r="D10" s="32"/>
      <c r="E10" s="32"/>
      <c r="F10" s="33"/>
      <c r="G10" s="33"/>
      <c r="H10" s="34"/>
      <c r="I10" s="31"/>
    </row>
    <row r="11" spans="1:11" s="4" customFormat="1" ht="15" customHeight="1">
      <c r="A11" s="35" t="s">
        <v>120</v>
      </c>
      <c r="B11" s="194" t="s">
        <v>81</v>
      </c>
      <c r="C11" s="194"/>
      <c r="D11" s="194"/>
      <c r="E11" s="35" t="s">
        <v>71</v>
      </c>
      <c r="F11" s="36" t="s">
        <v>82</v>
      </c>
      <c r="G11" s="37" t="s">
        <v>73</v>
      </c>
      <c r="H11" s="38" t="s">
        <v>104</v>
      </c>
      <c r="I11" s="38" t="s">
        <v>122</v>
      </c>
      <c r="J11" s="35" t="s">
        <v>83</v>
      </c>
    </row>
    <row r="12" spans="1:11" ht="27.75" customHeight="1">
      <c r="A12" s="39" t="str">
        <f>IF(入力シート!C22="","",入力シート!C22)</f>
        <v/>
      </c>
      <c r="B12" s="195" t="str">
        <f>IF(入力シート!D22="","",入力シート!D22)</f>
        <v/>
      </c>
      <c r="C12" s="196"/>
      <c r="D12" s="197"/>
      <c r="E12" s="40" t="str">
        <f>IF(入力シート!E22="","",入力シート!E22)</f>
        <v/>
      </c>
      <c r="F12" s="41" t="str">
        <f>IF(入力シート!F22="","",入力シート!F22)</f>
        <v/>
      </c>
      <c r="G12" s="42" t="str">
        <f>IF(入力シート!G22="","",入力シート!G22)</f>
        <v/>
      </c>
      <c r="H12" s="40" t="str">
        <f>IF(入力シート!C22&gt;0,IF(入力シート!H22="","ID未入力",入力シート!H22),"")</f>
        <v/>
      </c>
      <c r="I12" s="40" t="str">
        <f>IF(入力シート!I22="","",入力シート!I22)</f>
        <v/>
      </c>
      <c r="J12" s="43" t="str">
        <f>IF(入力シート!D22="","",IF(入力シート!D22=入力シート!$D$14,"主将",""))</f>
        <v/>
      </c>
      <c r="K12" s="44">
        <v>1</v>
      </c>
    </row>
    <row r="13" spans="1:11" ht="27.75" customHeight="1">
      <c r="A13" s="40" t="str">
        <f>IF(入力シート!C23="","",入力シート!C23)</f>
        <v/>
      </c>
      <c r="B13" s="188" t="str">
        <f>IF(入力シート!D23="","",入力シート!D23)</f>
        <v/>
      </c>
      <c r="C13" s="189"/>
      <c r="D13" s="190"/>
      <c r="E13" s="40" t="str">
        <f>IF(入力シート!E23="","",入力シート!E23)</f>
        <v/>
      </c>
      <c r="F13" s="41" t="str">
        <f>IF(入力シート!F23="","",入力シート!F23)</f>
        <v/>
      </c>
      <c r="G13" s="42" t="str">
        <f>IF(入力シート!G23="","",入力シート!G23)</f>
        <v/>
      </c>
      <c r="H13" s="40" t="str">
        <f>IF(入力シート!C23&gt;0,IF(入力シート!H23="","ID未入力",入力シート!H23),"")</f>
        <v/>
      </c>
      <c r="I13" s="40" t="str">
        <f>IF(入力シート!I23="","",入力シート!I23)</f>
        <v/>
      </c>
      <c r="J13" s="43" t="str">
        <f>IF(入力シート!D23="","",IF(入力シート!D23=入力シート!$D$14,"主将",""))</f>
        <v/>
      </c>
      <c r="K13" s="44">
        <v>2</v>
      </c>
    </row>
    <row r="14" spans="1:11" ht="27.75" customHeight="1">
      <c r="A14" s="40" t="str">
        <f>IF(入力シート!C24="","",入力シート!C24)</f>
        <v/>
      </c>
      <c r="B14" s="188" t="str">
        <f>IF(入力シート!D24="","",入力シート!D24)</f>
        <v/>
      </c>
      <c r="C14" s="189"/>
      <c r="D14" s="190"/>
      <c r="E14" s="40" t="str">
        <f>IF(入力シート!E24="","",入力シート!E24)</f>
        <v/>
      </c>
      <c r="F14" s="41" t="str">
        <f>IF(入力シート!F24="","",入力シート!F24)</f>
        <v/>
      </c>
      <c r="G14" s="42" t="str">
        <f>IF(入力シート!G24="","",入力シート!G24)</f>
        <v/>
      </c>
      <c r="H14" s="40" t="str">
        <f>IF(入力シート!C24&gt;0,IF(入力シート!H24="","ID未入力",入力シート!H24),"")</f>
        <v/>
      </c>
      <c r="I14" s="40" t="str">
        <f>IF(入力シート!I24="","",入力シート!I24)</f>
        <v/>
      </c>
      <c r="J14" s="43" t="str">
        <f>IF(入力シート!D24="","",IF(入力シート!D24=入力シート!$D$14,"主将",""))</f>
        <v/>
      </c>
      <c r="K14" s="44">
        <v>3</v>
      </c>
    </row>
    <row r="15" spans="1:11" ht="27.75" customHeight="1">
      <c r="A15" s="40" t="str">
        <f>IF(入力シート!C25="","",入力シート!C25)</f>
        <v/>
      </c>
      <c r="B15" s="188" t="str">
        <f>IF(入力シート!D25="","",入力シート!D25)</f>
        <v/>
      </c>
      <c r="C15" s="189"/>
      <c r="D15" s="190"/>
      <c r="E15" s="40" t="str">
        <f>IF(入力シート!E25="","",入力シート!E25)</f>
        <v/>
      </c>
      <c r="F15" s="41" t="str">
        <f>IF(入力シート!F25="","",入力シート!F25)</f>
        <v/>
      </c>
      <c r="G15" s="42" t="str">
        <f>IF(入力シート!G25="","",入力シート!G25)</f>
        <v/>
      </c>
      <c r="H15" s="40" t="str">
        <f>IF(入力シート!C25&gt;0,IF(入力シート!H25="","ID未入力",入力シート!H25),"")</f>
        <v/>
      </c>
      <c r="I15" s="40" t="str">
        <f>IF(入力シート!I25="","",入力シート!I25)</f>
        <v/>
      </c>
      <c r="J15" s="43" t="str">
        <f>IF(入力シート!D25="","",IF(入力シート!D25=入力シート!$D$14,"主将",""))</f>
        <v/>
      </c>
      <c r="K15" s="44">
        <v>4</v>
      </c>
    </row>
    <row r="16" spans="1:11" ht="27.75" customHeight="1">
      <c r="A16" s="40" t="str">
        <f>IF(入力シート!C26="","",入力シート!C26)</f>
        <v/>
      </c>
      <c r="B16" s="188" t="str">
        <f>IF(入力シート!D26="","",入力シート!D26)</f>
        <v/>
      </c>
      <c r="C16" s="189"/>
      <c r="D16" s="190"/>
      <c r="E16" s="40" t="str">
        <f>IF(入力シート!E26="","",入力シート!E26)</f>
        <v/>
      </c>
      <c r="F16" s="41" t="str">
        <f>IF(入力シート!F26="","",入力シート!F26)</f>
        <v/>
      </c>
      <c r="G16" s="42" t="str">
        <f>IF(入力シート!G26="","",入力シート!G26)</f>
        <v/>
      </c>
      <c r="H16" s="40" t="str">
        <f>IF(入力シート!C26&gt;0,IF(入力シート!H26="","ID未入力",入力シート!H26),"")</f>
        <v/>
      </c>
      <c r="I16" s="40" t="str">
        <f>IF(入力シート!I26="","",入力シート!I26)</f>
        <v/>
      </c>
      <c r="J16" s="43" t="str">
        <f>IF(入力シート!D26="","",IF(入力シート!D26=入力シート!$D$14,"主将",""))</f>
        <v/>
      </c>
      <c r="K16" s="44">
        <v>5</v>
      </c>
    </row>
    <row r="17" spans="1:11" ht="27.75" customHeight="1">
      <c r="A17" s="40" t="str">
        <f>IF(入力シート!C27="","",入力シート!C27)</f>
        <v/>
      </c>
      <c r="B17" s="188" t="str">
        <f>IF(入力シート!D27="","",入力シート!D27)</f>
        <v/>
      </c>
      <c r="C17" s="189"/>
      <c r="D17" s="190"/>
      <c r="E17" s="40" t="str">
        <f>IF(入力シート!E27="","",入力シート!E27)</f>
        <v/>
      </c>
      <c r="F17" s="41" t="str">
        <f>IF(入力シート!F27="","",入力シート!F27)</f>
        <v/>
      </c>
      <c r="G17" s="42" t="str">
        <f>IF(入力シート!G27="","",入力シート!G27)</f>
        <v/>
      </c>
      <c r="H17" s="40" t="str">
        <f>IF(入力シート!C27&gt;0,IF(入力シート!H27="","ID未入力",入力シート!H27),"")</f>
        <v/>
      </c>
      <c r="I17" s="40" t="str">
        <f>IF(入力シート!I27="","",入力シート!I27)</f>
        <v/>
      </c>
      <c r="J17" s="43" t="str">
        <f>IF(入力シート!D27="","",IF(入力シート!D27=入力シート!$D$14,"主将",""))</f>
        <v/>
      </c>
      <c r="K17" s="44">
        <v>6</v>
      </c>
    </row>
    <row r="18" spans="1:11" ht="27.75" customHeight="1">
      <c r="A18" s="40" t="str">
        <f>IF(入力シート!C28="","",入力シート!C28)</f>
        <v/>
      </c>
      <c r="B18" s="188" t="str">
        <f>IF(入力シート!D28="","",入力シート!D28)</f>
        <v/>
      </c>
      <c r="C18" s="189"/>
      <c r="D18" s="190"/>
      <c r="E18" s="40" t="str">
        <f>IF(入力シート!E28="","",入力シート!E28)</f>
        <v/>
      </c>
      <c r="F18" s="41" t="str">
        <f>IF(入力シート!F28="","",入力シート!F28)</f>
        <v/>
      </c>
      <c r="G18" s="42" t="str">
        <f>IF(入力シート!G28="","",入力シート!G28)</f>
        <v/>
      </c>
      <c r="H18" s="40" t="str">
        <f>IF(入力シート!C28&gt;0,IF(入力シート!H28="","ID未入力",入力シート!H28),"")</f>
        <v/>
      </c>
      <c r="I18" s="40" t="str">
        <f>IF(入力シート!I28="","",入力シート!I28)</f>
        <v/>
      </c>
      <c r="J18" s="43" t="str">
        <f>IF(入力シート!D28="","",IF(入力シート!D28=入力シート!$D$14,"主将",""))</f>
        <v/>
      </c>
      <c r="K18" s="44">
        <v>7</v>
      </c>
    </row>
    <row r="19" spans="1:11" ht="27.75" customHeight="1">
      <c r="A19" s="40" t="str">
        <f>IF(入力シート!C29="","",入力シート!C29)</f>
        <v/>
      </c>
      <c r="B19" s="188" t="str">
        <f>IF(入力シート!D29="","",入力シート!D29)</f>
        <v/>
      </c>
      <c r="C19" s="189"/>
      <c r="D19" s="190"/>
      <c r="E19" s="40" t="str">
        <f>IF(入力シート!E29="","",入力シート!E29)</f>
        <v/>
      </c>
      <c r="F19" s="41" t="str">
        <f>IF(入力シート!F29="","",入力シート!F29)</f>
        <v/>
      </c>
      <c r="G19" s="42" t="str">
        <f>IF(入力シート!G29="","",入力シート!G29)</f>
        <v/>
      </c>
      <c r="H19" s="40" t="str">
        <f>IF(入力シート!C29&gt;0,IF(入力シート!H29="","ID未入力",入力シート!H29),"")</f>
        <v/>
      </c>
      <c r="I19" s="40" t="str">
        <f>IF(入力シート!I29="","",入力シート!I29)</f>
        <v/>
      </c>
      <c r="J19" s="43" t="str">
        <f>IF(入力シート!D29="","",IF(入力シート!D29=入力シート!$D$14,"主将",""))</f>
        <v/>
      </c>
      <c r="K19" s="44">
        <v>8</v>
      </c>
    </row>
    <row r="20" spans="1:11" ht="27.75" customHeight="1">
      <c r="A20" s="40" t="str">
        <f>IF(入力シート!C30="","",入力シート!C30)</f>
        <v/>
      </c>
      <c r="B20" s="188" t="str">
        <f>IF(入力シート!D30="","",入力シート!D30)</f>
        <v/>
      </c>
      <c r="C20" s="189"/>
      <c r="D20" s="190"/>
      <c r="E20" s="40" t="str">
        <f>IF(入力シート!E30="","",入力シート!E30)</f>
        <v/>
      </c>
      <c r="F20" s="41" t="str">
        <f>IF(入力シート!F30="","",入力シート!F30)</f>
        <v/>
      </c>
      <c r="G20" s="42" t="str">
        <f>IF(入力シート!G30="","",入力シート!G30)</f>
        <v/>
      </c>
      <c r="H20" s="40" t="str">
        <f>IF(入力シート!C30&gt;0,IF(入力シート!H30="","ID未入力",入力シート!H30),"")</f>
        <v/>
      </c>
      <c r="I20" s="40" t="str">
        <f>IF(入力シート!I30="","",入力シート!I30)</f>
        <v/>
      </c>
      <c r="J20" s="43" t="str">
        <f>IF(入力シート!D30="","",IF(入力シート!D30=入力シート!$D$14,"主将",""))</f>
        <v/>
      </c>
      <c r="K20" s="44">
        <v>9</v>
      </c>
    </row>
    <row r="21" spans="1:11" ht="27.75" customHeight="1">
      <c r="A21" s="40" t="str">
        <f>IF(入力シート!C31="","",入力シート!C31)</f>
        <v/>
      </c>
      <c r="B21" s="188" t="str">
        <f>IF(入力シート!D31="","",入力シート!D31)</f>
        <v/>
      </c>
      <c r="C21" s="189"/>
      <c r="D21" s="190"/>
      <c r="E21" s="40" t="str">
        <f>IF(入力シート!E31="","",入力シート!E31)</f>
        <v/>
      </c>
      <c r="F21" s="41" t="str">
        <f>IF(入力シート!F31="","",入力シート!F31)</f>
        <v/>
      </c>
      <c r="G21" s="42" t="str">
        <f>IF(入力シート!G31="","",入力シート!G31)</f>
        <v/>
      </c>
      <c r="H21" s="40" t="str">
        <f>IF(入力シート!C31&gt;0,IF(入力シート!H31="","ID未入力",入力シート!H31),"")</f>
        <v/>
      </c>
      <c r="I21" s="40" t="str">
        <f>IF(入力シート!I31="","",入力シート!I31)</f>
        <v/>
      </c>
      <c r="J21" s="43" t="str">
        <f>IF(入力シート!D31="","",IF(入力シート!D31=入力シート!$D$14,"主将",""))</f>
        <v/>
      </c>
      <c r="K21" s="44">
        <v>10</v>
      </c>
    </row>
    <row r="22" spans="1:11" ht="27.75" customHeight="1">
      <c r="A22" s="40" t="str">
        <f>IF(入力シート!C32="","",入力シート!C32)</f>
        <v/>
      </c>
      <c r="B22" s="188" t="str">
        <f>IF(入力シート!D32="","",入力シート!D32)</f>
        <v/>
      </c>
      <c r="C22" s="189"/>
      <c r="D22" s="190"/>
      <c r="E22" s="40" t="str">
        <f>IF(入力シート!E32="","",入力シート!E32)</f>
        <v/>
      </c>
      <c r="F22" s="41" t="str">
        <f>IF(入力シート!F32="","",入力シート!F32)</f>
        <v/>
      </c>
      <c r="G22" s="42" t="str">
        <f>IF(入力シート!G32="","",入力シート!G32)</f>
        <v/>
      </c>
      <c r="H22" s="40" t="str">
        <f>IF(入力シート!C32&gt;0,IF(入力シート!H32="","ID未入力",入力シート!H32),"")</f>
        <v/>
      </c>
      <c r="I22" s="40" t="str">
        <f>IF(入力シート!I32="","",入力シート!I32)</f>
        <v/>
      </c>
      <c r="J22" s="43" t="str">
        <f>IF(入力シート!D32="","",IF(入力シート!D32=入力シート!$D$14,"主将",""))</f>
        <v/>
      </c>
      <c r="K22" s="44">
        <v>11</v>
      </c>
    </row>
    <row r="23" spans="1:11" ht="27.75" customHeight="1">
      <c r="A23" s="40" t="str">
        <f>IF(入力シート!C33="","",入力シート!C33)</f>
        <v/>
      </c>
      <c r="B23" s="188" t="str">
        <f>IF(入力シート!D33="","",入力シート!D33)</f>
        <v/>
      </c>
      <c r="C23" s="189"/>
      <c r="D23" s="190"/>
      <c r="E23" s="40" t="str">
        <f>IF(入力シート!E33="","",入力シート!E33)</f>
        <v/>
      </c>
      <c r="F23" s="41" t="str">
        <f>IF(入力シート!F33="","",入力シート!F33)</f>
        <v/>
      </c>
      <c r="G23" s="42" t="str">
        <f>IF(入力シート!G33="","",入力シート!G33)</f>
        <v/>
      </c>
      <c r="H23" s="40" t="str">
        <f>IF(入力シート!C33&gt;0,IF(入力シート!H33="","ID未入力",入力シート!H33),"")</f>
        <v/>
      </c>
      <c r="I23" s="40" t="str">
        <f>IF(入力シート!I33="","",入力シート!I33)</f>
        <v/>
      </c>
      <c r="J23" s="43" t="str">
        <f>IF(入力シート!D33="","",IF(入力シート!D33=入力シート!$D$14,"主将",""))</f>
        <v/>
      </c>
      <c r="K23" s="44">
        <v>12</v>
      </c>
    </row>
    <row r="24" spans="1:11" ht="27.75" customHeight="1">
      <c r="A24" s="40" t="str">
        <f>IF(入力シート!C34="","",入力シート!C34)</f>
        <v/>
      </c>
      <c r="B24" s="188" t="str">
        <f>IF(入力シート!D34="","",入力シート!D34)</f>
        <v/>
      </c>
      <c r="C24" s="189"/>
      <c r="D24" s="190"/>
      <c r="E24" s="40" t="str">
        <f>IF(入力シート!E34="","",入力シート!E34)</f>
        <v/>
      </c>
      <c r="F24" s="41" t="str">
        <f>IF(入力シート!F34="","",入力シート!F34)</f>
        <v/>
      </c>
      <c r="G24" s="42" t="str">
        <f>IF(入力シート!G34="","",入力シート!G34)</f>
        <v/>
      </c>
      <c r="H24" s="40" t="str">
        <f>IF(入力シート!C34&gt;0,IF(入力シート!H34="","ID未入力",入力シート!H34),"")</f>
        <v/>
      </c>
      <c r="I24" s="40" t="str">
        <f>IF(入力シート!I34="","",入力シート!I34)</f>
        <v/>
      </c>
      <c r="J24" s="43" t="str">
        <f>IF(入力シート!D34="","",IF(入力シート!D34=入力シート!$D$14,"主将",""))</f>
        <v/>
      </c>
      <c r="K24" s="44">
        <v>13</v>
      </c>
    </row>
    <row r="25" spans="1:11" ht="27.75" customHeight="1">
      <c r="A25" s="40" t="str">
        <f>IF(入力シート!C35="","",入力シート!C35)</f>
        <v/>
      </c>
      <c r="B25" s="188" t="str">
        <f>IF(入力シート!D35="","",入力シート!D35)</f>
        <v/>
      </c>
      <c r="C25" s="189"/>
      <c r="D25" s="190"/>
      <c r="E25" s="40" t="str">
        <f>IF(入力シート!E35="","",入力シート!E35)</f>
        <v/>
      </c>
      <c r="F25" s="41" t="str">
        <f>IF(入力シート!F35="","",入力シート!F35)</f>
        <v/>
      </c>
      <c r="G25" s="42" t="str">
        <f>IF(入力シート!G35="","",入力シート!G35)</f>
        <v/>
      </c>
      <c r="H25" s="40" t="str">
        <f>IF(入力シート!C35&gt;0,IF(入力シート!H35="","ID未入力",入力シート!H35),"")</f>
        <v/>
      </c>
      <c r="I25" s="40" t="str">
        <f>IF(入力シート!I35="","",入力シート!I35)</f>
        <v/>
      </c>
      <c r="J25" s="43" t="str">
        <f>IF(入力シート!D35="","",IF(入力シート!D35=入力シート!$D$14,"主将",""))</f>
        <v/>
      </c>
      <c r="K25" s="44">
        <v>14</v>
      </c>
    </row>
    <row r="26" spans="1:11" ht="27.75" customHeight="1">
      <c r="A26" s="40" t="str">
        <f>IF(入力シート!C36="","",入力シート!C36)</f>
        <v/>
      </c>
      <c r="B26" s="188" t="str">
        <f>IF(入力シート!D36="","",入力シート!D36)</f>
        <v/>
      </c>
      <c r="C26" s="189"/>
      <c r="D26" s="190"/>
      <c r="E26" s="40" t="str">
        <f>IF(入力シート!E36="","",入力シート!E36)</f>
        <v/>
      </c>
      <c r="F26" s="41" t="str">
        <f>IF(入力シート!F36="","",入力シート!F36)</f>
        <v/>
      </c>
      <c r="G26" s="42" t="str">
        <f>IF(入力シート!G36="","",入力シート!G36)</f>
        <v/>
      </c>
      <c r="H26" s="40" t="str">
        <f>IF(入力シート!C36&gt;0,IF(入力シート!H36="","ID未入力",入力シート!H36),"")</f>
        <v/>
      </c>
      <c r="I26" s="40" t="str">
        <f>IF(入力シート!I36="","",入力シート!I36)</f>
        <v/>
      </c>
      <c r="J26" s="43" t="str">
        <f>IF(入力シート!D36="","",IF(入力シート!D36=入力シート!$D$14,"主将",""))</f>
        <v/>
      </c>
      <c r="K26" s="44">
        <v>15</v>
      </c>
    </row>
    <row r="27" spans="1:11" ht="27.75" customHeight="1">
      <c r="A27" s="40" t="str">
        <f>IF(入力シート!C37="","",入力シート!C37)</f>
        <v/>
      </c>
      <c r="B27" s="188" t="str">
        <f>IF(入力シート!D37="","",入力シート!D37)</f>
        <v/>
      </c>
      <c r="C27" s="189"/>
      <c r="D27" s="190"/>
      <c r="E27" s="40" t="str">
        <f>IF(入力シート!E37="","",入力シート!E37)</f>
        <v/>
      </c>
      <c r="F27" s="41" t="str">
        <f>IF(入力シート!F37="","",入力シート!F37)</f>
        <v/>
      </c>
      <c r="G27" s="42" t="str">
        <f>IF(入力シート!G37="","",入力シート!G37)</f>
        <v/>
      </c>
      <c r="H27" s="40" t="str">
        <f>IF(入力シート!C37&gt;0,IF(入力シート!H37="","ID未入力",入力シート!H37),"")</f>
        <v/>
      </c>
      <c r="I27" s="40" t="str">
        <f>IF(入力シート!I37="","",入力シート!I37)</f>
        <v/>
      </c>
      <c r="J27" s="43" t="str">
        <f>IF(入力シート!D37="","",IF(入力シート!D37=入力シート!$D$14,"主将",""))</f>
        <v/>
      </c>
      <c r="K27" s="44">
        <v>16</v>
      </c>
    </row>
    <row r="28" spans="1:11" ht="27.75" customHeight="1">
      <c r="A28" s="40" t="str">
        <f>IF(入力シート!C38="","",入力シート!C38)</f>
        <v/>
      </c>
      <c r="B28" s="188" t="str">
        <f>IF(入力シート!D38="","",入力シート!D38)</f>
        <v/>
      </c>
      <c r="C28" s="189"/>
      <c r="D28" s="190"/>
      <c r="E28" s="40" t="str">
        <f>IF(入力シート!E38="","",入力シート!E38)</f>
        <v/>
      </c>
      <c r="F28" s="41" t="str">
        <f>IF(入力シート!F38="","",入力シート!F38)</f>
        <v/>
      </c>
      <c r="G28" s="42" t="str">
        <f>IF(入力シート!G38="","",入力シート!G38)</f>
        <v/>
      </c>
      <c r="H28" s="40" t="str">
        <f>IF(入力シート!C38&gt;0,IF(入力シート!H38="","ID未入力",入力シート!H38),"")</f>
        <v/>
      </c>
      <c r="I28" s="40" t="str">
        <f>IF(入力シート!I38="","",入力シート!I38)</f>
        <v/>
      </c>
      <c r="J28" s="43" t="str">
        <f>IF(入力シート!D38="","",IF(入力シート!D38=入力シート!$D$14,"主将",""))</f>
        <v/>
      </c>
      <c r="K28" s="44">
        <v>17</v>
      </c>
    </row>
    <row r="29" spans="1:11" ht="27.75" customHeight="1">
      <c r="A29" s="40" t="str">
        <f>IF(入力シート!C39="","",入力シート!C39)</f>
        <v/>
      </c>
      <c r="B29" s="188" t="str">
        <f>IF(入力シート!D39="","",入力シート!D39)</f>
        <v/>
      </c>
      <c r="C29" s="189"/>
      <c r="D29" s="190"/>
      <c r="E29" s="40" t="str">
        <f>IF(入力シート!E39="","",入力シート!E39)</f>
        <v/>
      </c>
      <c r="F29" s="41" t="str">
        <f>IF(入力シート!F39="","",入力シート!F39)</f>
        <v/>
      </c>
      <c r="G29" s="42" t="str">
        <f>IF(入力シート!G39="","",入力シート!G39)</f>
        <v/>
      </c>
      <c r="H29" s="40" t="str">
        <f>IF(入力シート!C39&gt;0,IF(入力シート!H39="","ID未入力",入力シート!H39),"")</f>
        <v/>
      </c>
      <c r="I29" s="40" t="str">
        <f>IF(入力シート!I39="","",入力シート!I39)</f>
        <v/>
      </c>
      <c r="J29" s="43" t="str">
        <f>IF(入力シート!D39="","",IF(入力シート!D39=入力シート!$D$14,"主将",""))</f>
        <v/>
      </c>
      <c r="K29" s="44">
        <v>18</v>
      </c>
    </row>
    <row r="30" spans="1:11" ht="15.75" customHeight="1">
      <c r="A30" s="3" t="s">
        <v>114</v>
      </c>
    </row>
    <row r="31" spans="1:11" ht="15.75" customHeight="1">
      <c r="A31" s="203" t="s">
        <v>110</v>
      </c>
      <c r="B31" s="203"/>
      <c r="C31" s="203"/>
      <c r="D31" s="203"/>
      <c r="E31" s="45" t="s">
        <v>111</v>
      </c>
      <c r="F31" s="205" t="str">
        <f>IF(入力シート!H11="","連絡先未入力",入力シート!H11)</f>
        <v>連絡先未入力</v>
      </c>
      <c r="G31" s="205"/>
      <c r="H31" s="205"/>
      <c r="I31" s="3" t="s">
        <v>112</v>
      </c>
    </row>
    <row r="32" spans="1:11">
      <c r="H32" s="4"/>
      <c r="I32" s="4"/>
    </row>
  </sheetData>
  <sheetProtection sheet="1" objects="1" scenarios="1" selectLockedCells="1"/>
  <mergeCells count="34">
    <mergeCell ref="A31:D31"/>
    <mergeCell ref="A10:B10"/>
    <mergeCell ref="A5:B5"/>
    <mergeCell ref="F31:H31"/>
    <mergeCell ref="B27:D27"/>
    <mergeCell ref="B21:D21"/>
    <mergeCell ref="B22:D22"/>
    <mergeCell ref="B23:D23"/>
    <mergeCell ref="B20:D20"/>
    <mergeCell ref="B28:D28"/>
    <mergeCell ref="B24:D24"/>
    <mergeCell ref="B26:D26"/>
    <mergeCell ref="B29:D29"/>
    <mergeCell ref="B14:D14"/>
    <mergeCell ref="B17:D17"/>
    <mergeCell ref="B16:D16"/>
    <mergeCell ref="B19:D19"/>
    <mergeCell ref="B25:D25"/>
    <mergeCell ref="B18:D18"/>
    <mergeCell ref="B13:D13"/>
    <mergeCell ref="C6:E6"/>
    <mergeCell ref="B15:D15"/>
    <mergeCell ref="A9:B9"/>
    <mergeCell ref="B11:D11"/>
    <mergeCell ref="B12:D12"/>
    <mergeCell ref="C7:E7"/>
    <mergeCell ref="C8:E8"/>
    <mergeCell ref="C9:E9"/>
    <mergeCell ref="A3:B4"/>
    <mergeCell ref="C3:G4"/>
    <mergeCell ref="A1:J1"/>
    <mergeCell ref="A7:B7"/>
    <mergeCell ref="A8:B8"/>
    <mergeCell ref="A6:B6"/>
  </mergeCells>
  <phoneticPr fontId="1"/>
  <conditionalFormatting sqref="C8:D10 E10">
    <cfRule type="containsText" dxfId="1" priority="7" operator="containsText" text="登録なし">
      <formula>NOT(ISERROR(SEARCH("登録なし",C8)))</formula>
    </cfRule>
  </conditionalFormatting>
  <conditionalFormatting sqref="C3:G4 H4:I6 C7:D7 F7:G10 H12:I29 F31 H32:I32">
    <cfRule type="containsText" dxfId="0" priority="9" operator="containsText" text="未入力">
      <formula>NOT(ISERROR(SEARCH("未入力",C3)))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入力シート</vt:lpstr>
      <vt:lpstr>確認画面（プログラム掲載）～H26</vt:lpstr>
      <vt:lpstr>確認画面（プログラム掲載）</vt:lpstr>
      <vt:lpstr>確認画面（参加申込書）</vt:lpstr>
      <vt:lpstr>'確認画面（プログラム掲載）'!Print_Area</vt:lpstr>
      <vt:lpstr>'確認画面（プログラム掲載）～H26'!Print_Area</vt:lpstr>
      <vt:lpstr>'確認画面（参加申込書）'!Print_Area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別府市</dc:creator>
  <cp:lastModifiedBy>佐伯鶴城高校教師用20</cp:lastModifiedBy>
  <cp:lastPrinted>2018-09-07T05:23:22Z</cp:lastPrinted>
  <dcterms:created xsi:type="dcterms:W3CDTF">2010-09-11T00:29:50Z</dcterms:created>
  <dcterms:modified xsi:type="dcterms:W3CDTF">2024-09-17T08:12:03Z</dcterms:modified>
</cp:coreProperties>
</file>